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<sst xmlns="http://schemas.openxmlformats.org/spreadsheetml/2006/main" count="172" uniqueCount="77">
  <si>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</si>
  <si>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</si>
  <si>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</si>
  <si>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</si>
  <si>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</si>
  <si>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</si>
  <si>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</si>
  <si>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</si>
  <si>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</si>
  <si>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</si>
  <si>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</si>
  <si>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</si>
  <si>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</si>
  <si>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</si>
  <si>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</si>
  <si>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</si>
  <si>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</si>
  <si>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</si>
  <si>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</si>
  <si>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</si>
  <si>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</si>
  <si>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</si>
  <si>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</si>
  <si>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</si>
  <si>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</si>
  <si>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</si>
  <si>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</si>
  <si>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</si>
  <si>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</si>
  <si>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</si>
  <si>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</si>
  <si>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</si>
  <si>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</si>
  <si>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</si>
  <si>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</si>
  <si>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</si>
  <si>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</si>
  <si>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</si>
  <si>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</si>
  <si>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</si>
  <si>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</si>
  <si>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</si>
  <si>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</si>
  <si>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</si>
  <si>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</si>
  <si>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</si>
  <si>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</si>
  <si>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</si>
  <si>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</si>
  <si>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</si>
  <si>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</si>
  <si>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</si>
  <si>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</si>
  <si>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</si>
  <si>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</si>
  <si>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</si>
  <si>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</si>
  <si>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</si>
  <si>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</si>
  <si>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</si>
  <si>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</si>
  <si>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</si>
  <si>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</si>
  <si>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</si>
  <si>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</si>
  <si>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</si>
  <si>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</si>
  <si>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</si>
  <si>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</si>
  <si>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</si>
  <si>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</si>
  <si>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</si>
  <si>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Abril</t>
  </si>
  <si>
    <t>Trigo Western Amber Durum (12,5% proteína)</t>
  </si>
  <si>
    <t>semana del 6 al 12 de mayo de 2013</t>
  </si>
  <si>
    <t>Mayo</t>
  </si>
  <si>
    <t>* A partir del 1 de mayo se publican los siguientes precios de Canadá: Trigo Western Amber Durum (12,5% proteína).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</si>
</sst>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74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58</v>
      </c>
      <c r="B10" s="165"/>
      <c r="C10" s="165"/>
      <c r="D10" s="165"/>
      <c r="E10" s="165"/>
      <c r="F10" s="165"/>
      <c r="G10" s="165"/>
    </row>
    <row r="11" spans="1:7" ht="18">
      <c r="A11" s="168" t="s">
        <v>60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52</v>
      </c>
      <c r="B13" s="166"/>
      <c r="C13" s="166"/>
      <c r="D13" s="166"/>
      <c r="E13" s="166"/>
      <c r="F13" s="166"/>
      <c r="G13" s="166"/>
    </row>
    <row r="14" spans="1:7" ht="18">
      <c r="A14" s="167" t="s">
        <v>53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54</v>
      </c>
      <c r="B18" s="167"/>
      <c r="C18" s="167"/>
      <c r="D18" s="167"/>
      <c r="E18" s="167"/>
      <c r="F18" s="167"/>
      <c r="G18" s="167"/>
    </row>
    <row r="19" spans="1:7" ht="18">
      <c r="A19" s="166" t="s">
        <v>55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56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9" t="s">
        <v>0</v>
      </c>
      <c r="B24" s="169"/>
      <c r="C24" s="169"/>
      <c r="D24" s="169"/>
      <c r="E24" s="169"/>
      <c r="F24" s="169"/>
      <c r="G24" s="169"/>
    </row>
    <row r="36" spans="2:4" ht="18">
      <c r="B36" s="170" t="s">
        <v>59</v>
      </c>
      <c r="C36" s="170"/>
      <c r="D36" s="170"/>
    </row>
    <row r="37" spans="2:4" ht="18">
      <c r="B37" s="170" t="s">
        <v>70</v>
      </c>
      <c r="C37" s="170"/>
      <c r="D37" s="15"/>
    </row>
    <row r="38" spans="2:4" ht="18">
      <c r="B38" s="170" t="s">
        <v>71</v>
      </c>
      <c r="C38" s="170"/>
      <c r="D38" s="15"/>
    </row>
    <row r="39" spans="2:4" ht="18">
      <c r="B39" s="164" t="s">
        <v>57</v>
      </c>
      <c r="C39" s="164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3"/>
      <c r="H3" s="173"/>
      <c r="I3" s="173"/>
      <c r="J3" s="174" t="s">
        <v>72</v>
      </c>
      <c r="K3" s="174"/>
      <c r="L3" s="174"/>
      <c r="M3" s="4"/>
      <c r="N3" s="4"/>
      <c r="O3" s="4"/>
    </row>
    <row r="4" spans="1:15" ht="15.75">
      <c r="A4" s="171"/>
      <c r="B4" s="152">
        <v>6</v>
      </c>
      <c r="C4" s="151">
        <v>7</v>
      </c>
      <c r="D4" s="151">
        <v>8</v>
      </c>
      <c r="E4" s="151">
        <v>9</v>
      </c>
      <c r="F4" s="151">
        <v>10</v>
      </c>
      <c r="G4" s="146" t="s">
        <v>65</v>
      </c>
      <c r="H4" s="146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7"/>
      <c r="C5" s="148"/>
      <c r="D5" s="148"/>
      <c r="E5" s="148"/>
      <c r="F5" s="149"/>
      <c r="G5" s="150"/>
      <c r="H5" s="150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315</v>
      </c>
      <c r="C6" s="81">
        <v>315</v>
      </c>
      <c r="D6" s="81">
        <v>315</v>
      </c>
      <c r="E6" s="81">
        <v>315</v>
      </c>
      <c r="F6" s="81">
        <v>315</v>
      </c>
      <c r="G6" s="81">
        <v>315</v>
      </c>
      <c r="H6" s="142">
        <f>AVERAGE(B6:F6)</f>
        <v>315</v>
      </c>
      <c r="I6" s="142">
        <f>(H6/G6-1)*100</f>
        <v>0</v>
      </c>
      <c r="J6" s="82">
        <v>253.18</v>
      </c>
      <c r="K6" s="83">
        <v>324.5</v>
      </c>
      <c r="L6" s="44">
        <f>(K6/J6-1)*100</f>
        <v>28.169681649419374</v>
      </c>
      <c r="M6" s="4"/>
      <c r="N6" s="4"/>
      <c r="O6" s="4"/>
    </row>
    <row r="7" spans="1:15" ht="15">
      <c r="A7" s="127" t="s">
        <v>62</v>
      </c>
      <c r="B7" s="155">
        <v>302</v>
      </c>
      <c r="C7" s="85">
        <v>302</v>
      </c>
      <c r="D7" s="85">
        <v>302</v>
      </c>
      <c r="E7" s="85">
        <v>302</v>
      </c>
      <c r="F7" s="85">
        <v>302</v>
      </c>
      <c r="G7" s="40">
        <v>302</v>
      </c>
      <c r="H7" s="155">
        <f>AVERAGE(B7:F7)</f>
        <v>302</v>
      </c>
      <c r="I7" s="155">
        <f>(H7/G7-1)*100</f>
        <v>0</v>
      </c>
      <c r="J7" s="95">
        <v>242.71</v>
      </c>
      <c r="K7" s="87">
        <v>310.95</v>
      </c>
      <c r="L7" s="105">
        <f>(K7/J7-1)*100</f>
        <v>28.11585843187343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1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2">
        <v>289.45</v>
      </c>
      <c r="C10" s="81">
        <v>289.91</v>
      </c>
      <c r="D10" s="81">
        <v>288.81</v>
      </c>
      <c r="E10" s="81">
        <v>295.24</v>
      </c>
      <c r="F10" s="81">
        <v>288.16</v>
      </c>
      <c r="G10" s="81">
        <v>295.826</v>
      </c>
      <c r="H10" s="142">
        <f>AVERAGE(B10:F10)</f>
        <v>290.314</v>
      </c>
      <c r="I10" s="142">
        <f>(H10/G10-1)*100</f>
        <v>-1.8632574553960723</v>
      </c>
      <c r="J10" s="82">
        <v>258.7</v>
      </c>
      <c r="K10" s="83">
        <v>283.37</v>
      </c>
      <c r="L10" s="44">
        <f>(K10/J10-1)*100</f>
        <v>9.536142249710089</v>
      </c>
      <c r="M10" s="4"/>
      <c r="N10" s="4"/>
      <c r="O10" s="4"/>
    </row>
    <row r="11" spans="1:15" ht="15">
      <c r="A11" s="94" t="s">
        <v>17</v>
      </c>
      <c r="B11" s="155">
        <v>325.83</v>
      </c>
      <c r="C11" s="85">
        <v>326.29</v>
      </c>
      <c r="D11" s="85">
        <v>327.11</v>
      </c>
      <c r="E11" s="85">
        <v>334.09</v>
      </c>
      <c r="F11" s="85">
        <v>328.4</v>
      </c>
      <c r="G11" s="85">
        <v>337.43999999999994</v>
      </c>
      <c r="H11" s="155">
        <f>AVERAGE(B11:F11)</f>
        <v>328.34399999999994</v>
      </c>
      <c r="I11" s="155">
        <f>(H11/G11-1)*100</f>
        <v>-2.6955903271692727</v>
      </c>
      <c r="J11" s="95">
        <v>279.29</v>
      </c>
      <c r="K11" s="96">
        <v>321.52</v>
      </c>
      <c r="L11" s="105">
        <f>(K11/J11-1)*100</f>
        <v>15.120484084643193</v>
      </c>
      <c r="M11" s="4"/>
      <c r="N11" s="4"/>
      <c r="O11" s="4"/>
    </row>
    <row r="12" spans="1:15" ht="15">
      <c r="A12" s="97" t="s">
        <v>18</v>
      </c>
      <c r="B12" s="157">
        <v>323.99</v>
      </c>
      <c r="C12" s="98">
        <v>324.45</v>
      </c>
      <c r="D12" s="98">
        <v>325.28</v>
      </c>
      <c r="E12" s="134">
        <v>332.26</v>
      </c>
      <c r="F12" s="134">
        <v>326.56</v>
      </c>
      <c r="G12" s="134">
        <v>335.602</v>
      </c>
      <c r="H12" s="157">
        <f>AVERAGE(B12:F12)</f>
        <v>326.508</v>
      </c>
      <c r="I12" s="157">
        <f>(H12/G12-1)*100</f>
        <v>-2.709757391195522</v>
      </c>
      <c r="J12" s="139">
        <v>275.58700000000005</v>
      </c>
      <c r="K12" s="99">
        <v>319.68</v>
      </c>
      <c r="L12" s="140">
        <f>(K12/J12-1)*100</f>
        <v>15.999666167126868</v>
      </c>
      <c r="M12" s="4"/>
      <c r="N12" s="4"/>
      <c r="O12" s="4"/>
    </row>
    <row r="13" spans="1:15" ht="15">
      <c r="A13" s="100" t="s">
        <v>51</v>
      </c>
      <c r="B13" s="158">
        <v>323.26</v>
      </c>
      <c r="C13" s="107">
        <v>323.71</v>
      </c>
      <c r="D13" s="101">
        <v>324.54</v>
      </c>
      <c r="E13" s="107">
        <v>331.52</v>
      </c>
      <c r="F13" s="107">
        <v>325.83</v>
      </c>
      <c r="G13" s="107">
        <v>334.864</v>
      </c>
      <c r="H13" s="158">
        <f>AVERAGE(B13:F13)</f>
        <v>325.772</v>
      </c>
      <c r="I13" s="158">
        <f>(H13/G13-1)*100</f>
        <v>-2.715132113335561</v>
      </c>
      <c r="J13" s="153">
        <v>273.84421052631575</v>
      </c>
      <c r="K13" s="102">
        <v>318.95</v>
      </c>
      <c r="L13" s="135">
        <f>(K13/J13-1)*100</f>
        <v>16.47133214428489</v>
      </c>
      <c r="M13" s="4"/>
      <c r="N13" s="4"/>
      <c r="O13" s="4"/>
    </row>
    <row r="14" spans="1:15" ht="15">
      <c r="A14" s="103" t="s">
        <v>19</v>
      </c>
      <c r="B14" s="132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1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2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1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73</v>
      </c>
      <c r="B18" s="132">
        <v>299.56340543758677</v>
      </c>
      <c r="C18" s="88">
        <v>299.9205245380489</v>
      </c>
      <c r="D18" s="81">
        <v>300.5774591796097</v>
      </c>
      <c r="E18" s="81">
        <v>300.90700687730487</v>
      </c>
      <c r="F18" s="81">
        <v>300.0994035785288</v>
      </c>
      <c r="G18" s="88" t="s">
        <v>15</v>
      </c>
      <c r="H18" s="142">
        <f>AVERAGE(B18:F18)</f>
        <v>300.2135599222158</v>
      </c>
      <c r="I18" s="88" t="s">
        <v>15</v>
      </c>
      <c r="J18" s="89" t="s">
        <v>63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59"/>
      <c r="B19" s="131"/>
      <c r="C19" s="91"/>
      <c r="D19" s="85"/>
      <c r="E19" s="85"/>
      <c r="F19" s="85"/>
      <c r="G19" s="91"/>
      <c r="H19" s="91"/>
      <c r="I19" s="91"/>
      <c r="J19" s="156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254</v>
      </c>
      <c r="C21" s="85">
        <v>248</v>
      </c>
      <c r="D21" s="85">
        <v>254</v>
      </c>
      <c r="E21" s="85">
        <v>252</v>
      </c>
      <c r="F21" s="85">
        <v>263</v>
      </c>
      <c r="G21" s="85">
        <v>252.25</v>
      </c>
      <c r="H21" s="155">
        <f>AVERAGE(B21:F21)</f>
        <v>254.2</v>
      </c>
      <c r="I21" s="155">
        <f>(H21/G21-1)*100</f>
        <v>0.7730426164519244</v>
      </c>
      <c r="J21" s="95">
        <v>253.94</v>
      </c>
      <c r="K21" s="96">
        <v>242.9</v>
      </c>
      <c r="L21" s="105">
        <f>(K21/J21-1)*100</f>
        <v>-4.347483657556905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1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297.74</v>
      </c>
      <c r="C24" s="81">
        <v>287.6</v>
      </c>
      <c r="D24" s="81">
        <v>284.84</v>
      </c>
      <c r="E24" s="81">
        <v>291.04</v>
      </c>
      <c r="F24" s="81">
        <v>287.7</v>
      </c>
      <c r="G24" s="81">
        <v>300.75000000000006</v>
      </c>
      <c r="H24" s="142">
        <f>AVERAGE(B24:F24)</f>
        <v>289.784</v>
      </c>
      <c r="I24" s="81">
        <f>(H24/G24-1)*100</f>
        <v>-3.6462177888612057</v>
      </c>
      <c r="J24" s="82">
        <v>277.88</v>
      </c>
      <c r="K24" s="83">
        <v>282.7</v>
      </c>
      <c r="L24" s="44">
        <f>(K24/J24-1)*100</f>
        <v>1.7345616813012832</v>
      </c>
      <c r="M24" s="4"/>
      <c r="N24" s="4"/>
      <c r="O24" s="4"/>
    </row>
    <row r="25" spans="1:15" ht="15">
      <c r="A25" s="94" t="s">
        <v>25</v>
      </c>
      <c r="B25" s="40">
        <v>296.74</v>
      </c>
      <c r="C25" s="85">
        <v>286.6</v>
      </c>
      <c r="D25" s="85">
        <v>283.84</v>
      </c>
      <c r="E25" s="85">
        <v>290.04</v>
      </c>
      <c r="F25" s="85">
        <v>286.7</v>
      </c>
      <c r="G25" s="85">
        <v>299.75000000000006</v>
      </c>
      <c r="H25" s="40">
        <f>AVERAGE(B25:F25)</f>
        <v>288.784</v>
      </c>
      <c r="I25" s="105">
        <f>(H25/G25-1)*100</f>
        <v>-3.658381984987513</v>
      </c>
      <c r="J25" s="95">
        <v>276.88</v>
      </c>
      <c r="K25" s="96">
        <v>281.7</v>
      </c>
      <c r="L25" s="105">
        <f>(K25/J25-1)*100</f>
        <v>1.7408263507656674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571</v>
      </c>
      <c r="C27" s="84">
        <v>571</v>
      </c>
      <c r="D27" s="84">
        <v>571</v>
      </c>
      <c r="E27" s="85">
        <v>571</v>
      </c>
      <c r="F27" s="85">
        <v>571</v>
      </c>
      <c r="G27" s="85">
        <v>571</v>
      </c>
      <c r="H27" s="40">
        <f>AVERAGE(B27:F27)</f>
        <v>571</v>
      </c>
      <c r="I27" s="105">
        <f>(H27/G27-1)*100</f>
        <v>0</v>
      </c>
      <c r="J27" s="95">
        <v>549</v>
      </c>
      <c r="K27" s="96">
        <v>568.82</v>
      </c>
      <c r="L27" s="41">
        <f>(K27/J27-1)*100</f>
        <v>3.6102003642987324</v>
      </c>
      <c r="M27" s="4"/>
      <c r="N27" s="4"/>
      <c r="O27" s="4"/>
    </row>
    <row r="28" spans="1:12" ht="15">
      <c r="A28" s="103" t="s">
        <v>28</v>
      </c>
      <c r="B28" s="44">
        <v>564</v>
      </c>
      <c r="C28" s="112">
        <v>564</v>
      </c>
      <c r="D28" s="112">
        <v>564</v>
      </c>
      <c r="E28" s="81">
        <v>564</v>
      </c>
      <c r="F28" s="81">
        <v>564</v>
      </c>
      <c r="G28" s="81">
        <v>564</v>
      </c>
      <c r="H28" s="44">
        <f>AVERAGE(B28:F28)</f>
        <v>564</v>
      </c>
      <c r="I28" s="44">
        <f>(H28/G28-1)*100</f>
        <v>0</v>
      </c>
      <c r="J28" s="82">
        <v>546</v>
      </c>
      <c r="K28" s="83">
        <v>561.82</v>
      </c>
      <c r="L28" s="44">
        <f>(K28/J28-1)*100</f>
        <v>2.897435897435896</v>
      </c>
    </row>
    <row r="29" spans="1:12" ht="15">
      <c r="A29" s="129" t="s">
        <v>29</v>
      </c>
      <c r="B29" s="114">
        <v>569</v>
      </c>
      <c r="C29" s="113">
        <v>569</v>
      </c>
      <c r="D29" s="113">
        <v>569</v>
      </c>
      <c r="E29" s="138">
        <v>569</v>
      </c>
      <c r="F29" s="138">
        <v>569</v>
      </c>
      <c r="G29" s="114">
        <v>569</v>
      </c>
      <c r="H29" s="114">
        <f>AVERAGE(B29:F29)</f>
        <v>569</v>
      </c>
      <c r="I29" s="115">
        <f>(H29/G29-1)*100</f>
        <v>0</v>
      </c>
      <c r="J29" s="116">
        <v>551</v>
      </c>
      <c r="K29" s="117">
        <v>566.82</v>
      </c>
      <c r="L29" s="136">
        <f>(K29/J29-1)*100</f>
        <v>2.871143375680596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76</v>
      </c>
    </row>
    <row r="33" ht="15">
      <c r="A33" s="160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 H21:H23 H13:H17 H10:H11 H24:H25 H6:H7 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75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4" t="s">
        <v>72</v>
      </c>
      <c r="K4" s="174"/>
      <c r="L4" s="174"/>
    </row>
    <row r="5" spans="1:12" ht="15" customHeight="1">
      <c r="A5" s="176"/>
      <c r="B5" s="76">
        <v>6</v>
      </c>
      <c r="C5" s="77">
        <v>7</v>
      </c>
      <c r="D5" s="77">
        <v>8</v>
      </c>
      <c r="E5" s="77">
        <v>9</v>
      </c>
      <c r="F5" s="77">
        <v>10</v>
      </c>
      <c r="G5" s="29" t="s">
        <v>65</v>
      </c>
      <c r="H5" s="29" t="s">
        <v>66</v>
      </c>
      <c r="I5" s="133" t="s">
        <v>68</v>
      </c>
      <c r="J5" s="30">
        <v>2012</v>
      </c>
      <c r="K5" s="30">
        <v>2013</v>
      </c>
      <c r="L5" s="133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284.1877</v>
      </c>
      <c r="C8" s="40">
        <v>280.9153</v>
      </c>
      <c r="D8" s="41">
        <v>281.6042</v>
      </c>
      <c r="E8" s="40">
        <v>284.5322</v>
      </c>
      <c r="F8" s="85">
        <v>281.7765</v>
      </c>
      <c r="G8" s="41">
        <v>283.08543999999995</v>
      </c>
      <c r="H8" s="51">
        <f aca="true" t="shared" si="0" ref="H8:H15">AVERAGE(B8:F8)</f>
        <v>282.60317999999995</v>
      </c>
      <c r="I8" s="141">
        <f aca="true" t="shared" si="1" ref="I8:I15">(H8/G8-1)*100</f>
        <v>-0.17035846138889754</v>
      </c>
      <c r="J8" s="42">
        <v>228.39</v>
      </c>
      <c r="K8" s="43">
        <v>262.7</v>
      </c>
      <c r="L8" s="41">
        <f>(K8/J8-1)*100</f>
        <v>15.022549148386544</v>
      </c>
    </row>
    <row r="9" spans="1:12" ht="15" customHeight="1">
      <c r="A9" s="38" t="s">
        <v>34</v>
      </c>
      <c r="B9" s="45">
        <v>525</v>
      </c>
      <c r="C9" s="44">
        <v>519</v>
      </c>
      <c r="D9" s="45">
        <v>523</v>
      </c>
      <c r="E9" s="44">
        <v>525</v>
      </c>
      <c r="F9" s="44">
        <v>530</v>
      </c>
      <c r="G9" s="45">
        <v>530.5</v>
      </c>
      <c r="H9" s="45">
        <f>AVERAGE(B9:F9)</f>
        <v>524.4</v>
      </c>
      <c r="I9" s="45">
        <f>(H9/G9-1)*100</f>
        <v>-1.1498586239396813</v>
      </c>
      <c r="J9" s="47">
        <v>546.18</v>
      </c>
      <c r="K9" s="48">
        <v>520.15</v>
      </c>
      <c r="L9" s="44">
        <f>(K9/J9-1)*100</f>
        <v>-4.765828115273352</v>
      </c>
    </row>
    <row r="10" spans="1:12" ht="15" customHeight="1">
      <c r="A10" s="31" t="s">
        <v>35</v>
      </c>
      <c r="B10" s="41">
        <v>530.7671</v>
      </c>
      <c r="C10" s="155">
        <v>537.7484</v>
      </c>
      <c r="D10" s="41">
        <v>543.4438</v>
      </c>
      <c r="E10" s="40">
        <v>547.9449</v>
      </c>
      <c r="F10" s="85">
        <v>524.7962</v>
      </c>
      <c r="G10" s="41">
        <v>534.4782200000001</v>
      </c>
      <c r="H10" s="51">
        <f t="shared" si="0"/>
        <v>536.94008</v>
      </c>
      <c r="I10" s="141">
        <f t="shared" si="1"/>
        <v>0.46060997583772245</v>
      </c>
      <c r="J10" s="42">
        <v>529.43</v>
      </c>
      <c r="K10" s="43">
        <v>517.8</v>
      </c>
      <c r="L10" s="41">
        <f>(K10/J10-1)*100</f>
        <v>-2.1967021135938625</v>
      </c>
    </row>
    <row r="11" spans="1:12" ht="15" customHeight="1">
      <c r="A11" s="38" t="s">
        <v>61</v>
      </c>
      <c r="B11" s="45">
        <v>624.5286763246676</v>
      </c>
      <c r="C11" s="44">
        <v>625.173852573018</v>
      </c>
      <c r="D11" s="45">
        <v>629.5300677021107</v>
      </c>
      <c r="E11" s="44">
        <v>634.7054719425894</v>
      </c>
      <c r="F11" s="44">
        <v>644.6322067594433</v>
      </c>
      <c r="G11" s="45">
        <v>628.9320226826766</v>
      </c>
      <c r="H11" s="45">
        <f t="shared" si="0"/>
        <v>631.7140550603658</v>
      </c>
      <c r="I11" s="45">
        <f t="shared" si="1"/>
        <v>0.4423423004957794</v>
      </c>
      <c r="J11" s="44">
        <v>631.0394902944129</v>
      </c>
      <c r="K11" s="48">
        <v>629.22</v>
      </c>
      <c r="L11" s="44">
        <f aca="true" t="shared" si="2" ref="L11:L24">(K11/J11-1)*100</f>
        <v>-0.28833223948694364</v>
      </c>
    </row>
    <row r="12" spans="1:12" s="17" customFormat="1" ht="15" customHeight="1">
      <c r="A12" s="49" t="s">
        <v>69</v>
      </c>
      <c r="B12" s="41">
        <v>241.61539988092875</v>
      </c>
      <c r="C12" s="155">
        <v>241.9034373137294</v>
      </c>
      <c r="D12" s="161">
        <v>242.43329350856234</v>
      </c>
      <c r="E12" s="40">
        <v>242.69909299312266</v>
      </c>
      <c r="F12" s="85">
        <v>242.04771371769382</v>
      </c>
      <c r="G12" s="137">
        <v>240.88237655381226</v>
      </c>
      <c r="H12" s="51">
        <f t="shared" si="0"/>
        <v>242.13978748280744</v>
      </c>
      <c r="I12" s="141">
        <f t="shared" si="1"/>
        <v>0.5220020438955864</v>
      </c>
      <c r="J12" s="40">
        <v>237.12060019064683</v>
      </c>
      <c r="K12" s="53">
        <v>240.83</v>
      </c>
      <c r="L12" s="41">
        <f>(K12/J12-1)*100</f>
        <v>1.564351560501609</v>
      </c>
    </row>
    <row r="13" spans="1:12" ht="15" customHeight="1">
      <c r="A13" s="54" t="s">
        <v>36</v>
      </c>
      <c r="B13" s="46">
        <v>219</v>
      </c>
      <c r="C13" s="55">
        <v>216</v>
      </c>
      <c r="D13" s="45">
        <v>217</v>
      </c>
      <c r="E13" s="44">
        <v>215</v>
      </c>
      <c r="F13" s="44">
        <v>220</v>
      </c>
      <c r="G13" s="46">
        <v>219.75</v>
      </c>
      <c r="H13" s="45">
        <f>AVERAGE(B13:F13)</f>
        <v>217.4</v>
      </c>
      <c r="I13" s="45">
        <f>(H13/G13-1)*100</f>
        <v>-1.0693970420932897</v>
      </c>
      <c r="J13" s="57">
        <v>185.88</v>
      </c>
      <c r="K13" s="57">
        <v>208</v>
      </c>
      <c r="L13" s="44">
        <f t="shared" si="2"/>
        <v>11.900150634818175</v>
      </c>
    </row>
    <row r="14" spans="1:12" ht="15" customHeight="1">
      <c r="A14" s="49" t="s">
        <v>37</v>
      </c>
      <c r="B14" s="51">
        <v>1074.9727</v>
      </c>
      <c r="C14" s="59">
        <v>1083.3503</v>
      </c>
      <c r="D14" s="51">
        <v>1081.807</v>
      </c>
      <c r="E14" s="50">
        <v>1090.6255</v>
      </c>
      <c r="F14" s="85">
        <v>1090.846</v>
      </c>
      <c r="G14" s="51">
        <v>1074.7081600000001</v>
      </c>
      <c r="H14" s="51">
        <f t="shared" si="0"/>
        <v>1084.3203</v>
      </c>
      <c r="I14" s="141">
        <f t="shared" si="1"/>
        <v>0.8943953677619687</v>
      </c>
      <c r="J14" s="60">
        <v>1191.37</v>
      </c>
      <c r="K14" s="60">
        <v>1080.73</v>
      </c>
      <c r="L14" s="41">
        <f t="shared" si="2"/>
        <v>-9.286787479960035</v>
      </c>
    </row>
    <row r="15" spans="1:12" ht="15" customHeight="1">
      <c r="A15" s="54" t="s">
        <v>38</v>
      </c>
      <c r="B15" s="46">
        <v>1073.4295</v>
      </c>
      <c r="C15" s="55">
        <v>1082.248</v>
      </c>
      <c r="D15" s="45">
        <v>1072.7681</v>
      </c>
      <c r="E15" s="44">
        <v>1081.807</v>
      </c>
      <c r="F15" s="44">
        <v>1084.0117</v>
      </c>
      <c r="G15" s="46">
        <v>1079.4260599999998</v>
      </c>
      <c r="H15" s="45">
        <f t="shared" si="0"/>
        <v>1078.85286</v>
      </c>
      <c r="I15" s="45">
        <f t="shared" si="1"/>
        <v>-0.05310229400982136</v>
      </c>
      <c r="J15" s="143">
        <v>1230.12</v>
      </c>
      <c r="K15" s="144">
        <v>1086.75</v>
      </c>
      <c r="L15" s="44">
        <f t="shared" si="2"/>
        <v>-11.654960491659338</v>
      </c>
    </row>
    <row r="16" spans="1:12" ht="15" customHeight="1">
      <c r="A16" s="49" t="s">
        <v>39</v>
      </c>
      <c r="B16" s="51">
        <v>1081.5417</v>
      </c>
      <c r="C16" s="50">
        <v>1072.1757</v>
      </c>
      <c r="D16" s="41">
        <v>1076.239</v>
      </c>
      <c r="E16" s="63" t="s">
        <v>15</v>
      </c>
      <c r="F16" s="85">
        <v>1075.7596</v>
      </c>
      <c r="G16" s="51">
        <v>1079.6170749999999</v>
      </c>
      <c r="H16" s="51">
        <f aca="true" t="shared" si="3" ref="H16:H22">AVERAGE(B16:F16)</f>
        <v>1076.429</v>
      </c>
      <c r="I16" s="141">
        <f aca="true" t="shared" si="4" ref="I16:I22">(H16/G16-1)*100</f>
        <v>-0.2952968301283887</v>
      </c>
      <c r="J16" s="60">
        <v>1309.83</v>
      </c>
      <c r="K16" s="145">
        <v>1093.46</v>
      </c>
      <c r="L16" s="41">
        <f t="shared" si="2"/>
        <v>-16.51893757205133</v>
      </c>
    </row>
    <row r="17" spans="1:12" ht="15" customHeight="1">
      <c r="A17" s="54" t="s">
        <v>40</v>
      </c>
      <c r="B17" s="46">
        <v>990</v>
      </c>
      <c r="C17" s="56">
        <v>987</v>
      </c>
      <c r="D17" s="45">
        <v>995</v>
      </c>
      <c r="E17" s="44">
        <v>987</v>
      </c>
      <c r="F17" s="44">
        <v>996</v>
      </c>
      <c r="G17" s="46">
        <v>990.75</v>
      </c>
      <c r="H17" s="45">
        <f t="shared" si="3"/>
        <v>991</v>
      </c>
      <c r="I17" s="45">
        <f t="shared" si="4"/>
        <v>0.025233409033553755</v>
      </c>
      <c r="J17" s="143">
        <v>1245.29</v>
      </c>
      <c r="K17" s="144">
        <v>1005.6</v>
      </c>
      <c r="L17" s="44">
        <f t="shared" si="2"/>
        <v>-19.24772542941804</v>
      </c>
    </row>
    <row r="18" spans="1:12" ht="15" customHeight="1">
      <c r="A18" s="49" t="s">
        <v>41</v>
      </c>
      <c r="B18" s="51">
        <v>1210</v>
      </c>
      <c r="C18" s="50">
        <v>1225</v>
      </c>
      <c r="D18" s="51">
        <v>1212.5</v>
      </c>
      <c r="E18" s="163" t="s">
        <v>15</v>
      </c>
      <c r="F18" s="85">
        <v>1205</v>
      </c>
      <c r="G18" s="51">
        <v>1202.5</v>
      </c>
      <c r="H18" s="51">
        <f t="shared" si="3"/>
        <v>1213.125</v>
      </c>
      <c r="I18" s="141">
        <f t="shared" si="4"/>
        <v>0.8835758835758822</v>
      </c>
      <c r="J18" s="60">
        <v>1321.16</v>
      </c>
      <c r="K18" s="145">
        <v>1194.88</v>
      </c>
      <c r="L18" s="41">
        <f t="shared" si="2"/>
        <v>-9.558266977504616</v>
      </c>
    </row>
    <row r="19" spans="1:12" ht="15" customHeight="1">
      <c r="A19" s="54" t="s">
        <v>42</v>
      </c>
      <c r="B19" s="46">
        <v>1090</v>
      </c>
      <c r="C19" s="56">
        <v>1095</v>
      </c>
      <c r="D19" s="46">
        <v>1095</v>
      </c>
      <c r="E19" s="55">
        <v>1095</v>
      </c>
      <c r="F19" s="44">
        <v>1095</v>
      </c>
      <c r="G19" s="46">
        <v>1085</v>
      </c>
      <c r="H19" s="45">
        <f t="shared" si="3"/>
        <v>1094</v>
      </c>
      <c r="I19" s="45">
        <f t="shared" si="4"/>
        <v>0.8294930875575979</v>
      </c>
      <c r="J19" s="143">
        <v>1190</v>
      </c>
      <c r="K19" s="144">
        <v>1093.5</v>
      </c>
      <c r="L19" s="44">
        <f t="shared" si="2"/>
        <v>-8.109243697478997</v>
      </c>
    </row>
    <row r="20" spans="1:12" ht="15" customHeight="1">
      <c r="A20" s="49" t="s">
        <v>43</v>
      </c>
      <c r="B20" s="51">
        <v>1122.1814</v>
      </c>
      <c r="C20" s="59">
        <v>1117.9393</v>
      </c>
      <c r="D20" s="51">
        <v>1131.1625</v>
      </c>
      <c r="E20" s="163" t="s">
        <v>15</v>
      </c>
      <c r="F20" s="85">
        <v>1105.7504</v>
      </c>
      <c r="G20" s="51">
        <v>1123.76495</v>
      </c>
      <c r="H20" s="51">
        <f t="shared" si="3"/>
        <v>1119.2584</v>
      </c>
      <c r="I20" s="141">
        <f t="shared" si="4"/>
        <v>-0.40102247360536136</v>
      </c>
      <c r="J20" s="60">
        <v>1305.98</v>
      </c>
      <c r="K20" s="145">
        <v>1130.71</v>
      </c>
      <c r="L20" s="41">
        <f t="shared" si="2"/>
        <v>-13.42057305624894</v>
      </c>
    </row>
    <row r="21" spans="1:12" ht="15" customHeight="1">
      <c r="A21" s="54" t="s">
        <v>44</v>
      </c>
      <c r="B21" s="46">
        <v>1058.2176</v>
      </c>
      <c r="C21" s="56">
        <v>1058.2176</v>
      </c>
      <c r="D21" s="46">
        <v>1058.2176</v>
      </c>
      <c r="E21" s="55">
        <v>1058.2176</v>
      </c>
      <c r="F21" s="81">
        <v>1058.2176</v>
      </c>
      <c r="G21" s="46">
        <v>1062.62684</v>
      </c>
      <c r="H21" s="45">
        <f t="shared" si="3"/>
        <v>1058.2176</v>
      </c>
      <c r="I21" s="45">
        <f t="shared" si="4"/>
        <v>-0.4149377593360981</v>
      </c>
      <c r="J21" s="143">
        <v>1372.38</v>
      </c>
      <c r="K21" s="144">
        <v>1079.26</v>
      </c>
      <c r="L21" s="44">
        <f t="shared" si="2"/>
        <v>-21.35851586295342</v>
      </c>
    </row>
    <row r="22" spans="1:12" ht="15" customHeight="1">
      <c r="A22" s="49" t="s">
        <v>45</v>
      </c>
      <c r="B22" s="125">
        <v>1267.6565</v>
      </c>
      <c r="C22" s="59">
        <v>1267.6565</v>
      </c>
      <c r="D22" s="125">
        <v>1267.6565</v>
      </c>
      <c r="E22" s="50">
        <v>1267.6565</v>
      </c>
      <c r="F22" s="59">
        <v>1267.6565</v>
      </c>
      <c r="G22" s="50">
        <v>1272.06574</v>
      </c>
      <c r="H22" s="51">
        <f t="shared" si="3"/>
        <v>1267.6565</v>
      </c>
      <c r="I22" s="141">
        <f t="shared" si="4"/>
        <v>-0.34662045060658286</v>
      </c>
      <c r="J22" s="60">
        <v>1581.81</v>
      </c>
      <c r="K22" s="61">
        <v>1288.7</v>
      </c>
      <c r="L22" s="62">
        <f t="shared" si="2"/>
        <v>-18.53003837376169</v>
      </c>
    </row>
    <row r="23" spans="1:12" ht="15" customHeight="1">
      <c r="A23" s="54" t="s">
        <v>46</v>
      </c>
      <c r="B23" s="46"/>
      <c r="C23" s="55"/>
      <c r="D23" s="162"/>
      <c r="E23" s="55"/>
      <c r="F23" s="81"/>
      <c r="G23" s="55"/>
      <c r="H23" s="56"/>
      <c r="I23" s="130"/>
      <c r="J23" s="57"/>
      <c r="K23" s="58"/>
      <c r="L23" s="44"/>
    </row>
    <row r="24" spans="1:12" ht="15" customHeight="1">
      <c r="A24" s="49" t="s">
        <v>47</v>
      </c>
      <c r="B24" s="51">
        <v>399.9181</v>
      </c>
      <c r="C24" s="50">
        <v>403.8864</v>
      </c>
      <c r="D24" s="51">
        <v>400.7999</v>
      </c>
      <c r="E24" s="50">
        <v>397.0521</v>
      </c>
      <c r="F24" s="85">
        <v>397.493</v>
      </c>
      <c r="G24" s="50">
        <v>392.6869</v>
      </c>
      <c r="H24" s="51">
        <f>AVERAGE(B24:F24)</f>
        <v>399.8299</v>
      </c>
      <c r="I24" s="141">
        <f>(H24/G24-1)*100</f>
        <v>1.8190064399907557</v>
      </c>
      <c r="J24" s="154">
        <v>503.37</v>
      </c>
      <c r="K24" s="40">
        <v>392.74</v>
      </c>
      <c r="L24" s="62">
        <f t="shared" si="2"/>
        <v>-21.97786916184914</v>
      </c>
    </row>
    <row r="25" spans="1:12" ht="15" customHeight="1">
      <c r="A25" s="54" t="s">
        <v>48</v>
      </c>
      <c r="B25" s="45">
        <v>496.8</v>
      </c>
      <c r="C25" s="55">
        <v>494</v>
      </c>
      <c r="D25" s="56">
        <v>487.2</v>
      </c>
      <c r="E25" s="55">
        <v>486.2</v>
      </c>
      <c r="F25" s="81">
        <v>489.2</v>
      </c>
      <c r="G25" s="55">
        <v>500.98</v>
      </c>
      <c r="H25" s="45">
        <f>AVERAGE(B25:F25)</f>
        <v>490.68</v>
      </c>
      <c r="I25" s="45">
        <f>(H25/G25-1)*100</f>
        <v>-2.0559702982155037</v>
      </c>
      <c r="J25" s="57">
        <v>604.55</v>
      </c>
      <c r="K25" s="58">
        <v>506.61</v>
      </c>
      <c r="L25" s="44">
        <f>(K25/J25-1)*100</f>
        <v>-16.200479695641377</v>
      </c>
    </row>
    <row r="26" spans="1:12" ht="15" customHeight="1">
      <c r="A26" s="49" t="s">
        <v>49</v>
      </c>
      <c r="B26" s="51">
        <v>392.6428</v>
      </c>
      <c r="C26" s="59">
        <v>388.895</v>
      </c>
      <c r="D26" s="59">
        <v>385.1471</v>
      </c>
      <c r="E26" s="50">
        <v>385.1471</v>
      </c>
      <c r="F26" s="85">
        <v>384.2653</v>
      </c>
      <c r="G26" s="50">
        <v>386.3376</v>
      </c>
      <c r="H26" s="51">
        <f>AVERAGE(B26:F26)</f>
        <v>387.2194600000001</v>
      </c>
      <c r="I26" s="141">
        <f>(H26/G26-1)*100</f>
        <v>0.2282614997867416</v>
      </c>
      <c r="J26" s="52">
        <v>506.59</v>
      </c>
      <c r="K26" s="53">
        <v>390.36</v>
      </c>
      <c r="L26" s="41">
        <f>(K26/J26-1)*100</f>
        <v>-22.943603308395343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63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 H26 H21:H23 H14:H15 H10:H12 H9 H13 H16:H20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2013-05-13T12:59:24Z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