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476" windowWidth="9435" windowHeight="11205" firstSheet="1" activeTab="5"/>
  </bookViews>
  <sheets>
    <sheet name="portada" sheetId="1" r:id="rId1"/>
    <sheet name="indice" sheetId="2" r:id="rId2"/>
    <sheet name="Exportacion_regional " sheetId="3" r:id="rId3"/>
    <sheet name="Exportacion_region_sector" sheetId="4" r:id="rId4"/>
    <sheet name="Principales_destinos" sheetId="5" r:id="rId5"/>
    <sheet name="Principales_productos" sheetId="6" r:id="rId6"/>
  </sheets>
  <definedNames>
    <definedName name="_xlnm.Print_Area" localSheetId="3">'Exportacion_region_sector'!$A$1:$G$69</definedName>
    <definedName name="_xlnm.Print_Area" localSheetId="2">'Exportacion_regional '!$A$1:$F$63</definedName>
    <definedName name="_xlnm.Print_Area" localSheetId="4">'Principales_destinos'!$A$1:$D$120</definedName>
    <definedName name="_xlnm.Print_Area" localSheetId="5">'Principales_productos'!$A$1:$J$415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<sst xmlns="http://schemas.openxmlformats.org/spreadsheetml/2006/main" count="1066" uniqueCount="332">
  <si>
    <t>INFORME REGIONAL DE EXPORTACIONES SILVOAGROPECUARIAS</t>
  </si>
  <si>
    <t>Informe Regional de Exportaciones Silvoagropecuarias</t>
  </si>
  <si>
    <t>Oficina de Estudios y Políticas Agrarias del</t>
  </si>
  <si>
    <t>Ministerio de Agricultura, Gobierno de Chile</t>
  </si>
  <si>
    <t>Director y Representante Legal</t>
  </si>
  <si>
    <t>Ivan Nazif Astorga</t>
  </si>
  <si>
    <t>Elaborado por:</t>
  </si>
  <si>
    <t>Liliana Yáñez Barrios</t>
  </si>
  <si>
    <t>Departamento  de Información Agraria</t>
  </si>
  <si>
    <t>www.odepa.gob.cl</t>
  </si>
  <si>
    <t>Santiago de Chile</t>
  </si>
  <si>
    <t>CONTENIDO</t>
  </si>
  <si>
    <t>Cuadro</t>
  </si>
  <si>
    <t>Descripción</t>
  </si>
  <si>
    <t>Página</t>
  </si>
  <si>
    <t xml:space="preserve">  Nº 1</t>
  </si>
  <si>
    <t>VALOR DE LAS EXPORTACIONES A NIVEL REGIONAL</t>
  </si>
  <si>
    <t xml:space="preserve">  Nº 2</t>
  </si>
  <si>
    <t>VALOR DE LAS EXPORTACIONES POR SECTOR A NIVEL REGIONAL</t>
  </si>
  <si>
    <t xml:space="preserve">  Nº 3</t>
  </si>
  <si>
    <t>PRINCIPALES DESTINOS DE LAS EXPORTACIONES A NIVEL REGIONAL</t>
  </si>
  <si>
    <t xml:space="preserve">  Nº 4</t>
  </si>
  <si>
    <t>PRINCIPALES PRODUCTOS  EXPORTADOS REGION DE TARAPACA</t>
  </si>
  <si>
    <t xml:space="preserve">  Nº 5</t>
  </si>
  <si>
    <t>PRINCIPALES PRODUCTOS  EXPORTADOS REGION DE ANTOFAGASTA</t>
  </si>
  <si>
    <t xml:space="preserve">  Nº 6</t>
  </si>
  <si>
    <t>PRINCIPALES PRODUCTOS  EXPORTADOS REGION DE ATACAMA</t>
  </si>
  <si>
    <t xml:space="preserve">  Nº 7</t>
  </si>
  <si>
    <t>PRINCIPALES PRODUCTOS  EXPORTADOS REGION DE COQUIMBO</t>
  </si>
  <si>
    <t xml:space="preserve">  Nº 8</t>
  </si>
  <si>
    <t>PRINCIPALES PRODUCTOS  EXPORTADOS REGION DE VALAPARAISO</t>
  </si>
  <si>
    <t xml:space="preserve">  Nº 9</t>
  </si>
  <si>
    <t>PRINCIPALES PRODUCTOS  EXPORTADOS REGION METROPOLITANA</t>
  </si>
  <si>
    <t xml:space="preserve">  Nº 10</t>
  </si>
  <si>
    <t>PRINCIPALES PRODUCTOS  EXPORTADOS REGION DE O'HIGGINS</t>
  </si>
  <si>
    <t xml:space="preserve">  Nº 11</t>
  </si>
  <si>
    <t>PRINCIPALES PRODUCTOS  EXPORTADOS REGION DEL MAULE</t>
  </si>
  <si>
    <t xml:space="preserve">  Nº 12</t>
  </si>
  <si>
    <t>PRINCIPALES PRODUCTOS  EXPORTADOS REGION DE BIO BIO</t>
  </si>
  <si>
    <t xml:space="preserve">  Nº 13</t>
  </si>
  <si>
    <t>PRINCIPALES PRODUCTOS  EXPORTADOS REGION DE LA ARAUCANIA</t>
  </si>
  <si>
    <t xml:space="preserve">  Nº 14</t>
  </si>
  <si>
    <t>PRINCIPALES PRODUCTOS  EXPORTADOS REGION DE LOS LAGOS</t>
  </si>
  <si>
    <t xml:space="preserve">  Nº 15</t>
  </si>
  <si>
    <t>PRINCIPALES PRODUCTOS  EXPORTADOS REGION DE AYSEN</t>
  </si>
  <si>
    <t xml:space="preserve">  Nº 16</t>
  </si>
  <si>
    <t>PRINCIPALES PRODUCTOS  EXPORTADOS REGION DE MAGALLANES</t>
  </si>
  <si>
    <t>Gráfico</t>
  </si>
  <si>
    <t>EXPORTACIONES SILVOAGROPECUARIAS POR REGION</t>
  </si>
  <si>
    <t>Cuadro N°  1</t>
  </si>
  <si>
    <t xml:space="preserve">Valor de las exportaciones  a nivel regional </t>
  </si>
  <si>
    <t>Miles de dólares FOB</t>
  </si>
  <si>
    <t>Región</t>
  </si>
  <si>
    <t xml:space="preserve">Variación </t>
  </si>
  <si>
    <t>Participación</t>
  </si>
  <si>
    <t>ene-dic</t>
  </si>
  <si>
    <t xml:space="preserve"> 2008-2007</t>
  </si>
  <si>
    <t>Enero 2008</t>
  </si>
  <si>
    <t>Región de Arica y Parinacota</t>
  </si>
  <si>
    <t>Región de Tarapacá</t>
  </si>
  <si>
    <t>Región de Antofagasta</t>
  </si>
  <si>
    <t>Región de Atacama</t>
  </si>
  <si>
    <t>Región de Coquimbo</t>
  </si>
  <si>
    <t>Región de Valparaíso</t>
  </si>
  <si>
    <t>Región Metropolitana de Santiago</t>
  </si>
  <si>
    <t>Región del Libertador Bernardo O'Higgins</t>
  </si>
  <si>
    <t>Región del Maule</t>
  </si>
  <si>
    <t>Región del Bio Bio</t>
  </si>
  <si>
    <t>Región de La Araucanía</t>
  </si>
  <si>
    <t>Región de Los Ríos</t>
  </si>
  <si>
    <t>Región de Los Lagos</t>
  </si>
  <si>
    <t>Región Aysén del Gral. Carlos Ibañez Del Campo</t>
  </si>
  <si>
    <t>Región de Magallanes</t>
  </si>
  <si>
    <t>Otras operaciones</t>
  </si>
  <si>
    <t>Total silvoagropecuario</t>
  </si>
  <si>
    <t xml:space="preserve"> Fuente: ODEPA con información del Servicio Nacional de Aduanas.  * Cifras sujetas a revisión por informes de variación de valor (IVV).</t>
  </si>
  <si>
    <t>Cuadro N° 7</t>
  </si>
  <si>
    <t>Cuadro N°  3 continuación</t>
  </si>
  <si>
    <t>Cuadro N° 4</t>
  </si>
  <si>
    <t xml:space="preserve">Principales productos silvoagropecuarios exportados </t>
  </si>
  <si>
    <t>Cuadro N° 5</t>
  </si>
  <si>
    <t>Cuadro N° 6</t>
  </si>
  <si>
    <t>Cuadro N° 8</t>
  </si>
  <si>
    <t xml:space="preserve"> Región de Valparaíso</t>
  </si>
  <si>
    <t>Región del Libertador Bernardo O'higgins</t>
  </si>
  <si>
    <t>Cuadro N° 16</t>
  </si>
  <si>
    <t>Unidad</t>
  </si>
  <si>
    <t>Importancia</t>
  </si>
  <si>
    <t>Carne de gallo o gallina sin trocear congelada (total)</t>
  </si>
  <si>
    <t>Kilo neto</t>
  </si>
  <si>
    <t>Arándanos rojos, azules, mirtilos y demás frutos del género vaccinium (total)</t>
  </si>
  <si>
    <t>Tomates frescos o refrigerados</t>
  </si>
  <si>
    <t>Semillas de tomates para siembra</t>
  </si>
  <si>
    <t>Semillas de pimiento para siembra</t>
  </si>
  <si>
    <t>Semillas de lechuga para siembra</t>
  </si>
  <si>
    <t>Aguacates (paltas) frescas o refrigeradas (total)</t>
  </si>
  <si>
    <t>Trozos y despojos comestibles de gallo o gallina, congelados (total)</t>
  </si>
  <si>
    <t>Embutidos y productos similares, de carne, despojos o sangre; preparaciones alimenticias a base de estos productos</t>
  </si>
  <si>
    <t>Semillas de coliflor para siembra</t>
  </si>
  <si>
    <t>Camélidos, vivos</t>
  </si>
  <si>
    <t>Manzanas frescas (total)</t>
  </si>
  <si>
    <t>Las demás semillas de hortalizas para siembra</t>
  </si>
  <si>
    <t>Aceitunas en salmuera (total)</t>
  </si>
  <si>
    <t>Papel prensa (para periódico) (total)</t>
  </si>
  <si>
    <t>Las demás carnes porcinas congeladas (total)</t>
  </si>
  <si>
    <t>Orégano, fresco o seco, incluso cortado, quebrantado o pulverizado</t>
  </si>
  <si>
    <t>Preparaciones y conservas de carne de gallo o gallina (total)</t>
  </si>
  <si>
    <t>Uvas frescas (total)</t>
  </si>
  <si>
    <t>Aceitunas, preparadas o conservadas, sin congelar</t>
  </si>
  <si>
    <t>Purés y jugos de tomate (total)</t>
  </si>
  <si>
    <t>Cajas, cajita, jaulas, tambores, y envases similares (total)</t>
  </si>
  <si>
    <t>Las demás maderas contrachapadas, maderas chapadas y maderas estratificadas similar de coníferas (desde 2007)</t>
  </si>
  <si>
    <t>Cerezas en conservas al natural (total)</t>
  </si>
  <si>
    <t>Paletas, paletas-cajas, y otras plartaformas de carga (total)</t>
  </si>
  <si>
    <t>Carne porcina piernas, paletas y sus trozos sin deshuesar, frescas o refrigerada</t>
  </si>
  <si>
    <t>Melocotones (duraznos), frescos</t>
  </si>
  <si>
    <t>Ciruelas frescas</t>
  </si>
  <si>
    <t>Las demás maderas de coníferas, perfiladas longitudinalmente en una o varias caras, incluso cepilladas</t>
  </si>
  <si>
    <t>Vino con denominación de origen (total)</t>
  </si>
  <si>
    <t>Litro</t>
  </si>
  <si>
    <t>Kiwis frescos</t>
  </si>
  <si>
    <t>Maíz para la siembra (total)</t>
  </si>
  <si>
    <t>Tableros laminados encolados por sus cantos ("edge glue panels"), de espesor &lt;= a 40 mm, ancho &lt;= a 1.200 mm, de longitud indeterminada, sin perfilar longitudinalmente en ninguna de sus caras, cantos o extremos (desde 2007)</t>
  </si>
  <si>
    <t>Metro cúbico</t>
  </si>
  <si>
    <t>Jugos de las demás frutas y hortalizas (total)</t>
  </si>
  <si>
    <t>Nectarines frescos</t>
  </si>
  <si>
    <t>Granos de avena, aplstados o en copos</t>
  </si>
  <si>
    <t>Cerezas frescas</t>
  </si>
  <si>
    <t>Las demás hortalizas y las mezclas de hortalizas (desde 2007)</t>
  </si>
  <si>
    <t>Miel natural</t>
  </si>
  <si>
    <t>Los demás frutos frescos (total)</t>
  </si>
  <si>
    <t>Mandarinas, clementinas, wilking e híbridas (total)</t>
  </si>
  <si>
    <t>Cortezas de quillay</t>
  </si>
  <si>
    <t>Naranjas, frescas o secas</t>
  </si>
  <si>
    <t>Limones ( citrus limon, citrus limonum), frescos o secos</t>
  </si>
  <si>
    <t>Peras (total)</t>
  </si>
  <si>
    <t>Albaricoques (damascos, chabacanos), frescos</t>
  </si>
  <si>
    <t>Ají (capsicum frutescens), incluso en trozos o rodajas, triturados o pulverizado, secos</t>
  </si>
  <si>
    <t>Aguardiente de uva (pisco y similares)</t>
  </si>
  <si>
    <t>Los demás vinos (total)</t>
  </si>
  <si>
    <t>Jugos de uva (incluido el mosto) (total)</t>
  </si>
  <si>
    <t>Pimientos secos (total)</t>
  </si>
  <si>
    <t>Las demás hortalizas preparadas o conservadas (total)</t>
  </si>
  <si>
    <t>Trozos y despojos de pavo (gallipavo), congelados (total)</t>
  </si>
  <si>
    <t>Las demás maderas en plaquitas o partículas no coníferas (total)</t>
  </si>
  <si>
    <t>Pasas (total)</t>
  </si>
  <si>
    <t>Cebollas, frescas o refrigeradas</t>
  </si>
  <si>
    <t>Nueces de nogal sin cáscara, frescas o seca, enteras (total)</t>
  </si>
  <si>
    <t>Extractos, esencias y concentrados de te o yerba mate (total)</t>
  </si>
  <si>
    <t>Duraznos en conservas al natural (total)</t>
  </si>
  <si>
    <t>Semillas de plantas herbáceas usadas principalmente por sus flores, para siembra</t>
  </si>
  <si>
    <t>Néctar y jugo de manzana (total)</t>
  </si>
  <si>
    <t>Ciruelas secas</t>
  </si>
  <si>
    <t>Pasta química de coníferas a la sosa (soda) o al sulfato,excepto para disolver, cruda</t>
  </si>
  <si>
    <t>Las demás confituras, jaleas y mermeladas, puré y pastas de frutas obtenidas por cocción, incluso azucaradas o edulcoradas</t>
  </si>
  <si>
    <t>Frambuesas,congeladas, incluso con azúcar o edulcorante</t>
  </si>
  <si>
    <t>Frambuesas, moras y morasframbuesas (total)</t>
  </si>
  <si>
    <t>Duraznos, compotas, jaleas, pastas, pulpas (total)</t>
  </si>
  <si>
    <t>Moras, congeladas, incluso con azúcar o edulcorante</t>
  </si>
  <si>
    <t>Manzanas secas</t>
  </si>
  <si>
    <t>Fresas (frutillas), congeladas, incluso con azúcar o edulcorante</t>
  </si>
  <si>
    <t>Inulina</t>
  </si>
  <si>
    <t>Las demás maderas aserradas de pino insigne, de espesor superior a 6 mm</t>
  </si>
  <si>
    <t>Madera simplemente aserrada (desde 2007)</t>
  </si>
  <si>
    <t>Tableros de fibra de densidad superior a 0,8 g/cm3 con trabajo mecánico y recubrimiento de superficie (desde 2007)</t>
  </si>
  <si>
    <t>Metro cuadrado</t>
  </si>
  <si>
    <t>Tableros de fibra de densidad media de espesor superior a 9 mm (desde 2007)</t>
  </si>
  <si>
    <t>Tableros de fibra de densidad superior a 0,5 g/cm3 pero inferior o igual a 0,8 g/cm3 sin trabajo mecánico ni recubrimiento de superficie (desde 2007)</t>
  </si>
  <si>
    <t>Leche condensada</t>
  </si>
  <si>
    <t>Listones y molduras de madera para muebles de coníferas (total)</t>
  </si>
  <si>
    <t>Tableros de fibra de densidad superior a 0,5 g/cm3 pero inferior o igual a 0,8 g/cm3 con trabajo mecánico y recubrimiento de superficie (desde 2007)</t>
  </si>
  <si>
    <t>Madera aserrada denominada "blanks", resultante de la unión a lo largo de "bloques" mediante uniones dentadas (desde 2007)</t>
  </si>
  <si>
    <t>Pasta química de coníferas a la sosa (soda) o al sulfato,excepto para disolver, semiblanqueada o blanqueada</t>
  </si>
  <si>
    <t>Madera cepillada ya sea en todas sus caras y cantos o solamente en alguno(s) de ellos (desde 2007)</t>
  </si>
  <si>
    <t>Pasta química de maderas distintas a las coníferas, a la sosa (soda) o al sulfato, excepto para disolver, semiblanqueada o blanqueada</t>
  </si>
  <si>
    <t>Puertas y sus marcos y umbrales (total)</t>
  </si>
  <si>
    <t>Semilla forrajera de trébol, para siembra</t>
  </si>
  <si>
    <t>Avena</t>
  </si>
  <si>
    <t>Los demás quesos (total)</t>
  </si>
  <si>
    <t>Avena mondado, perlado (total)</t>
  </si>
  <si>
    <t>Leche en polvo, sin adición de azúcar ni edulcorante, mat grasa &gt; al 26%</t>
  </si>
  <si>
    <t>Carne bovina deshuesada congelada (total)</t>
  </si>
  <si>
    <t>Cueros y pieles curtidos de bovinos o equinos, en estado húmedo (incluido el wet blue, plena flor sin dividir; divididos con la flor</t>
  </si>
  <si>
    <t>Remolacha, nabos, raíces, etc., forrajeros (total)</t>
  </si>
  <si>
    <t>Semilla de nabo (nabina) o de colza, incluso quebrantada</t>
  </si>
  <si>
    <t>Malta (de cebada u otros cereales), sin tostar</t>
  </si>
  <si>
    <t>Despojos comestibles lenguas de bovinos congeladas</t>
  </si>
  <si>
    <t>Musgos secos, distintos de los usados para ramos y adornos y de los medicinales</t>
  </si>
  <si>
    <t>Carne bovina deshuesada fresca o refrigerada (total)</t>
  </si>
  <si>
    <t>Cueros y pieles enteras, en bruto, de bovinos y equinos de peso unitario &gt; a 16 kg</t>
  </si>
  <si>
    <t>Bulbos, cebollas, tubérculos, raíces y bulbos tuberosos, en reposo vegetativos (total)</t>
  </si>
  <si>
    <t>Las demás maderas de coníferas contrachapadas, chapadas y estratificadas</t>
  </si>
  <si>
    <t>Las demás preparaciones del tipo utilizado para alimentar animales</t>
  </si>
  <si>
    <t>Lactosuero, incluso concentrado, azucarado</t>
  </si>
  <si>
    <t>Levaduras vivas</t>
  </si>
  <si>
    <t>Madera aserrada denominada "bloques", de espesor &gt;= a 15 mm pero &lt;= a 40 mm, ancho &lt;= a 200 mm y largo &gt;= a 150 mm, obtenida por trozado de madera cepillada (desde 2007)</t>
  </si>
  <si>
    <t>Las demás preparaciones de bovinos, incluidas las mezclas</t>
  </si>
  <si>
    <t>Carne ovina, los demás cortes (trozos) sin deshuesar congeladas (total)</t>
  </si>
  <si>
    <t>Carne y despojos comestibles de conejo o liebre frescos, refrigerados o congelados</t>
  </si>
  <si>
    <t>Carne ovina deshuesada congelada (total)</t>
  </si>
  <si>
    <t>Maderas en bruto tratadas con pintura (total)</t>
  </si>
  <si>
    <t>Las demás pieles enteras , sin cabeza, cola o patas, sin ensambla</t>
  </si>
  <si>
    <t>Trufas y demás hongos, secos, triturados o pulverizados</t>
  </si>
  <si>
    <t>Trufas y demás hongos, enteros, secos</t>
  </si>
  <si>
    <t>Trufas y demás hongos, en trozos, secos</t>
  </si>
  <si>
    <t>Madera aserrada o desbastada longitudinalmente, de lenga , de espesor &gt; a 6 mm</t>
  </si>
  <si>
    <t>Tableros de fibra de densidad media de espesor inferior o igual a 5 mm (desde 2007)</t>
  </si>
  <si>
    <t>Lana esquilada, sucia, incluida la lavada en vivo</t>
  </si>
  <si>
    <t>Hojas para chapado y contrachapado, de coigüe, de espesor &lt;= a 6 mm</t>
  </si>
  <si>
    <t>Los demás cueros y pieles, en bruto, incluso depilados o divididos</t>
  </si>
  <si>
    <t>Tripas, vegijas y estómagos de animales enteros o en trozos frescos, refrigerados o congelados (total)</t>
  </si>
  <si>
    <t>Tops de lana peinada</t>
  </si>
  <si>
    <t>Articulos de mesa o de cocina, de madera</t>
  </si>
  <si>
    <t>Carne ovina canales o medias canales de cordero, congeladas</t>
  </si>
  <si>
    <t>Grasa de lana y sustancias grasas derivadas, incluida la lanolina</t>
  </si>
  <si>
    <t>Lana esquilada, desgrasada sin carbonizar</t>
  </si>
  <si>
    <t>Los demás despojos comestibles de ovinos, caprinos, caballares asnales y mulares, congelados</t>
  </si>
  <si>
    <t>Harina, polvo y pellets, de carne o despojos; chicharrones, impropios para la alimentación humana</t>
  </si>
  <si>
    <t>Ton. métrica bruta</t>
  </si>
  <si>
    <t>Cueros y pieles enteras, en bruto, de bovinos y equinos hasta 8kg secas, 10kg para salados secos y 16kg para los frescos, salados verdes (húmedos) o conservados de otro modo</t>
  </si>
  <si>
    <t>Cerveza de malta</t>
  </si>
  <si>
    <t>Cueros y pieles en bruto de ovino, con lana</t>
  </si>
  <si>
    <t>Las demás preparaciones alimenticias nencop</t>
  </si>
  <si>
    <t>Los demás vinos capacidad inferior o igual a 2 lts.</t>
  </si>
  <si>
    <t>Almendras sin cáscara (total)</t>
  </si>
  <si>
    <t>Nueces de nogal con cáscara, frescas o secas</t>
  </si>
  <si>
    <t xml:space="preserve"> Región de Tarapacá</t>
  </si>
  <si>
    <t>Productos que representan el 93,3 % de las exportaciones regionales</t>
  </si>
  <si>
    <t>% Participación</t>
  </si>
  <si>
    <t>Volumen</t>
  </si>
  <si>
    <t>Variación</t>
  </si>
  <si>
    <t>08/07</t>
  </si>
  <si>
    <t>Total participación regional</t>
  </si>
  <si>
    <t>Productos que representan el 95,6% de las exportaciones regionales</t>
  </si>
  <si>
    <t>Productos que representan el 99,9% de las exportaciones regionales</t>
  </si>
  <si>
    <t>Productos que representan el 98,2% de las exportaciones regionales</t>
  </si>
  <si>
    <t>Productos que representan el 87,4% de las exportaciones regionales</t>
  </si>
  <si>
    <t>Productos que representan el 74,1% de las exportaciones regionales</t>
  </si>
  <si>
    <t>Productos que representan el 88% de las exportaciones regionales</t>
  </si>
  <si>
    <t>Productos que representan el 87,3% de las exportaciones regionales</t>
  </si>
  <si>
    <t>Productos que representan el 92% de las exportaciones regionales</t>
  </si>
  <si>
    <t>Productos que representan el 97,3% de las exportaciones regionales</t>
  </si>
  <si>
    <t>Productos que representan el 88,1% de las exportaciones regionales</t>
  </si>
  <si>
    <t>Región de Aysen</t>
  </si>
  <si>
    <t>Productos que representan el 100% de las exportaciones regionales</t>
  </si>
  <si>
    <t>Productos que representan el 96,2% de las exportaciones regionales</t>
  </si>
  <si>
    <t>Cuadro N° 9</t>
  </si>
  <si>
    <t>Cuadro N°  2</t>
  </si>
  <si>
    <t>Cuadro N°  3</t>
  </si>
  <si>
    <t>Gráfico Nº 1</t>
  </si>
  <si>
    <t xml:space="preserve">Valor de las exportaciones por sector a nivel regional </t>
  </si>
  <si>
    <t>Sector</t>
  </si>
  <si>
    <t>XV Región de Arica y Parinacota</t>
  </si>
  <si>
    <t>Agricola</t>
  </si>
  <si>
    <t>Forestal</t>
  </si>
  <si>
    <t>Pecuario</t>
  </si>
  <si>
    <t>Total</t>
  </si>
  <si>
    <t>I Región de Tarapacá</t>
  </si>
  <si>
    <t>II Región de Antofagasta</t>
  </si>
  <si>
    <t>III Región de Atacama</t>
  </si>
  <si>
    <t>IV Región de Coquimbo</t>
  </si>
  <si>
    <t>V Región de Valparaíso</t>
  </si>
  <si>
    <t>XIII Región Metropolitana de Santiago</t>
  </si>
  <si>
    <t>VI Región del Gral Bernardo O'Higgins</t>
  </si>
  <si>
    <t>VII Región del Maule</t>
  </si>
  <si>
    <t>VIII Región del Bío Bío</t>
  </si>
  <si>
    <t>IX Región de La Araucanía</t>
  </si>
  <si>
    <t>XIV Región de Los Ríos</t>
  </si>
  <si>
    <t xml:space="preserve"> X Región de Los Lagos</t>
  </si>
  <si>
    <t>XI Región Aysén del Gral. Carlos Ibañez Del Campo</t>
  </si>
  <si>
    <t>XII Región de Magallanes</t>
  </si>
  <si>
    <t>Otras Operaciones</t>
  </si>
  <si>
    <t xml:space="preserve">Principales destinos de las exportaciones silvoagropecuarias regionales </t>
  </si>
  <si>
    <t>País</t>
  </si>
  <si>
    <t>Reino Unido</t>
  </si>
  <si>
    <t>Perú</t>
  </si>
  <si>
    <t>Holanda</t>
  </si>
  <si>
    <t>México</t>
  </si>
  <si>
    <t>Brasil</t>
  </si>
  <si>
    <t>Argentina</t>
  </si>
  <si>
    <t>Taiwán</t>
  </si>
  <si>
    <t>Hong-Kong</t>
  </si>
  <si>
    <t>Rusia</t>
  </si>
  <si>
    <t>Corea del Sur</t>
  </si>
  <si>
    <t>IV Región Coquimbo</t>
  </si>
  <si>
    <t>V Región Valparaíso</t>
  </si>
  <si>
    <t>Venezuela</t>
  </si>
  <si>
    <t>Japón</t>
  </si>
  <si>
    <t xml:space="preserve">XIII Región Metropolitana de Santiago </t>
  </si>
  <si>
    <t>VI Región del Libertador Bernardo O'Higgins</t>
  </si>
  <si>
    <t>China</t>
  </si>
  <si>
    <t>Alemania</t>
  </si>
  <si>
    <t>VIII Región del Bio Bio</t>
  </si>
  <si>
    <t>Italia</t>
  </si>
  <si>
    <t>Indonesia</t>
  </si>
  <si>
    <t>X Región de Los Lagos</t>
  </si>
  <si>
    <t xml:space="preserve">       XI Región Aysén del Gral. Carlos Ibañez Del Campo </t>
  </si>
  <si>
    <t>Emiratos Arabes</t>
  </si>
  <si>
    <t>Uruguay</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</si>
  <si>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</si>
  <si>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</si>
  <si>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</si>
  <si>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</si>
  <si>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</si>
  <si>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</si>
  <si>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</si>
  <si>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</si>
  <si>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Estados Unidos</t>
  </si>
  <si>
    <t>Otras</t>
  </si>
  <si>
    <t>Bio Bio</t>
  </si>
  <si>
    <t>O'Higgins</t>
  </si>
  <si>
    <t>Metropolitana</t>
  </si>
  <si>
    <t>Maule</t>
  </si>
  <si>
    <t>Valparaíso</t>
  </si>
  <si>
    <t>La Araucanía</t>
  </si>
  <si>
    <t>Coquimbo</t>
  </si>
  <si>
    <t>Los Lagos</t>
  </si>
  <si>
    <t>Atacama</t>
  </si>
  <si>
    <t>Otros</t>
  </si>
  <si>
    <t>orden</t>
  </si>
  <si>
    <t>España</t>
  </si>
  <si>
    <t>Total regional</t>
  </si>
  <si>
    <t>Peonía</t>
  </si>
  <si>
    <t>Valor (dólares FOB)*</t>
  </si>
  <si>
    <t>AVANCE MENSUAL MAYO 2008</t>
  </si>
  <si>
    <t>JUNIO 2008</t>
  </si>
  <si>
    <t>Avance mensual mayo 2008</t>
  </si>
  <si>
    <t>Junio 2008</t>
  </si>
  <si>
    <t>ene- may</t>
  </si>
  <si>
    <t>Enero-Mayo</t>
  </si>
  <si>
    <t>Polonia</t>
  </si>
  <si>
    <t>Tailandia</t>
  </si>
</sst>
</file>

<file path=xl/styles.xml><?xml version="1.0" encoding="utf-8"?>
<styleSheet xmlns="http://schemas.openxmlformats.org/spreadsheetml/2006/main">
  <numFmts count="6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00_);_(* \(#,##0.00\);_(* &quot;-&quot;??_);_(@_)"/>
    <numFmt numFmtId="166" formatCode="_(* #,##0_);_(* \(#,##0\);_(* &quot;-&quot;_);_(@_)"/>
    <numFmt numFmtId="167" formatCode="_(&quot;$&quot;* #,##0.00_);_(&quot;$&quot;* \(#,##0.00\);_(&quot;$&quot;* &quot;-&quot;??_);_(@_)"/>
    <numFmt numFmtId="168" formatCode="_(&quot;$&quot;* #,##0_);_(&quot;$&quot;* \(#,##0\);_(&quot;$&quot;* &quot;-&quot;_);_(@_)"/>
    <numFmt numFmtId="169" formatCode="#,##0\ &quot;€&quot;;\-#,##0\ &quot;€&quot;"/>
    <numFmt numFmtId="170" formatCode="#,##0\ &quot;€&quot;;[Red]\-#,##0\ &quot;€&quot;"/>
    <numFmt numFmtId="171" formatCode="#,##0.00\ &quot;€&quot;;\-#,##0.00\ &quot;€&quot;"/>
    <numFmt numFmtId="172" formatCode="#,##0.00\ &quot;€&quot;;[Red]\-#,##0.00\ &quot;€&quot;"/>
    <numFmt numFmtId="173" formatCode="_-* #,##0\ &quot;€&quot;_-;\-* #,##0\ &quot;€&quot;_-;_-* &quot;-&quot;\ &quot;€&quot;_-;_-@_-"/>
    <numFmt numFmtId="174" formatCode="_-* #,##0\ _€_-;\-* #,##0\ _€_-;_-* &quot;-&quot;\ _€_-;_-@_-"/>
    <numFmt numFmtId="175" formatCode="_-* #,##0.00\ &quot;€&quot;_-;\-* #,##0.00\ &quot;€&quot;_-;_-* &quot;-&quot;??\ &quot;€&quot;_-;_-@_-"/>
    <numFmt numFmtId="176" formatCode="_-* #,##0.00\ _€_-;\-* #,##0.00\ _€_-;_-* &quot;-&quot;??\ _€_-;_-@_-"/>
    <numFmt numFmtId="177" formatCode="#,##0\ &quot;pta&quot;;\-#,##0\ &quot;pta&quot;"/>
    <numFmt numFmtId="178" formatCode="#,##0\ &quot;pta&quot;;[Red]\-#,##0\ &quot;pta&quot;"/>
    <numFmt numFmtId="179" formatCode="#,##0.00\ &quot;pta&quot;;\-#,##0.00\ &quot;pta&quot;"/>
    <numFmt numFmtId="180" formatCode="#,##0.00\ &quot;pta&quot;;[Red]\-#,##0.00\ &quot;pta&quot;"/>
    <numFmt numFmtId="181" formatCode="_-* #,##0\ &quot;pta&quot;_-;\-* #,##0\ &quot;pta&quot;_-;_-* &quot;-&quot;\ &quot;pta&quot;_-;_-@_-"/>
    <numFmt numFmtId="182" formatCode="_-* #,##0\ _p_t_a_-;\-* #,##0\ _p_t_a_-;_-* &quot;-&quot;\ _p_t_a_-;_-@_-"/>
    <numFmt numFmtId="183" formatCode="_-* #,##0.00\ &quot;pta&quot;_-;\-* #,##0.00\ &quot;pta&quot;_-;_-* &quot;-&quot;??\ &quot;pta&quot;_-;_-@_-"/>
    <numFmt numFmtId="184" formatCode="_-* #,##0.00\ _p_t_a_-;\-* #,##0.00\ _p_t_a_-;_-* &quot;-&quot;??\ _p_t_a_-;_-@_-"/>
    <numFmt numFmtId="185" formatCode="&quot;$&quot;\ #,##0_);\(&quot;$&quot;\ #,##0\)"/>
    <numFmt numFmtId="186" formatCode="&quot;$&quot;\ #,##0_);[Red]\(&quot;$&quot;\ #,##0\)"/>
    <numFmt numFmtId="187" formatCode="&quot;$&quot;\ #,##0.00_);\(&quot;$&quot;\ #,##0.00\)"/>
    <numFmt numFmtId="188" formatCode="&quot;$&quot;\ #,##0.00_);[Red]\(&quot;$&quot;\ #,##0.00\)"/>
    <numFmt numFmtId="189" formatCode="_(&quot;$&quot;\ * #,##0_);_(&quot;$&quot;\ * \(#,##0\);_(&quot;$&quot;\ * &quot;-&quot;_);_(@_)"/>
    <numFmt numFmtId="190" formatCode="_(&quot;$&quot;\ * #,##0.00_);_(&quot;$&quot;\ * \(#,##0.00\);_(&quot;$&quot;\ * &quot;-&quot;??_);_(@_)"/>
    <numFmt numFmtId="191" formatCode="&quot;$&quot;#,##0;\-&quot;$&quot;#,##0"/>
    <numFmt numFmtId="192" formatCode="&quot;$&quot;#,##0;[Red]\-&quot;$&quot;#,##0"/>
    <numFmt numFmtId="193" formatCode="&quot;$&quot;#,##0.00;\-&quot;$&quot;#,##0.00"/>
    <numFmt numFmtId="194" formatCode="&quot;$&quot;#,##0.00;[Red]\-&quot;$&quot;#,##0.00"/>
    <numFmt numFmtId="195" formatCode="_-&quot;$&quot;* #,##0_-;\-&quot;$&quot;* #,##0_-;_-&quot;$&quot;* &quot;-&quot;_-;_-@_-"/>
    <numFmt numFmtId="196" formatCode="_-&quot;$&quot;* #,##0.00_-;\-&quot;$&quot;* #,##0.00_-;_-&quot;$&quot;* &quot;-&quot;??_-;_-@_-"/>
    <numFmt numFmtId="197" formatCode="&quot;Ch$&quot;#,##0_);\(&quot;Ch$&quot;#,##0\)"/>
    <numFmt numFmtId="198" formatCode="&quot;Ch$&quot;#,##0_);[Red]\(&quot;Ch$&quot;#,##0\)"/>
    <numFmt numFmtId="199" formatCode="&quot;Ch$&quot;#,##0.00_);\(&quot;Ch$&quot;#,##0.00\)"/>
    <numFmt numFmtId="200" formatCode="&quot;Ch$&quot;#,##0.00_);[Red]\(&quot;Ch$&quot;#,##0.00\)"/>
    <numFmt numFmtId="201" formatCode="_(&quot;Ch$&quot;* #,##0_);_(&quot;Ch$&quot;* \(#,##0\);_(&quot;Ch$&quot;* &quot;-&quot;_);_(@_)"/>
    <numFmt numFmtId="202" formatCode="_(&quot;Ch$&quot;* #,##0.00_);_(&quot;Ch$&quot;* \(#,##0.00\);_(&quot;Ch$&quot;* &quot;-&quot;??_);_(@_)"/>
    <numFmt numFmtId="203" formatCode="&quot;$&quot;#,##0_);\(&quot;$&quot;#,##0\)"/>
    <numFmt numFmtId="204" formatCode="&quot;$&quot;#,##0_);[Red]\(&quot;$&quot;#,##0\)"/>
    <numFmt numFmtId="205" formatCode="&quot;$&quot;#,##0.00_);\(&quot;$&quot;#,##0.00\)"/>
    <numFmt numFmtId="206" formatCode="&quot;$&quot;#,##0.00_);[Red]\(&quot;$&quot;#,##0.00\)"/>
    <numFmt numFmtId="207" formatCode="0.0"/>
    <numFmt numFmtId="208" formatCode="0.0%"/>
    <numFmt numFmtId="209" formatCode="_(* #,##0.0_);_(* \(#,##0.0\);_(* &quot;-&quot;??_);_(@_)"/>
    <numFmt numFmtId="210" formatCode="_(* #,##0_);_(* \(#,##0\);_(* &quot;-&quot;??_);_(@_)"/>
    <numFmt numFmtId="211" formatCode="_-* #,##0_-;\-* #,##0_-;_-* &quot;-&quot;??_-;_-@_-"/>
    <numFmt numFmtId="212" formatCode="0.00000000"/>
    <numFmt numFmtId="213" formatCode="0.0000000"/>
    <numFmt numFmtId="214" formatCode="0.000000"/>
    <numFmt numFmtId="215" formatCode="0.00000"/>
    <numFmt numFmtId="216" formatCode="0.0000"/>
    <numFmt numFmtId="217" formatCode="0.000"/>
    <numFmt numFmtId="218" formatCode="&quot;Sí&quot;;&quot;Sí&quot;;&quot;No&quot;"/>
    <numFmt numFmtId="219" formatCode="&quot;Verdadero&quot;;&quot;Verdadero&quot;;&quot;Falso&quot;"/>
    <numFmt numFmtId="220" formatCode="&quot;Activado&quot;;&quot;Activado&quot;;&quot;Desactivado&quot;"/>
    <numFmt numFmtId="221" formatCode="[$€-2]\ #,##0.00_);[Red]\([$€-2]\ #,##0.00\)"/>
  </numFmts>
  <fonts count="20">
    <font>
      <sz val="10"/>
      <name val="Arial"/>
      <family val="0"/>
    </font>
    <font>
      <u val="single"/>
      <sz val="7.5"/>
      <color indexed="12"/>
      <name val="Arial"/>
      <family val="0"/>
    </font>
    <font>
      <u val="single"/>
      <sz val="7.5"/>
      <color indexed="36"/>
      <name val="Arial"/>
      <family val="0"/>
    </font>
    <font>
      <b/>
      <sz val="10"/>
      <name val="Arial"/>
      <family val="2"/>
    </font>
    <font>
      <b/>
      <sz val="16"/>
      <name val="Arial"/>
      <family val="2"/>
    </font>
    <font>
      <b/>
      <sz val="14"/>
      <name val="Arial"/>
      <family val="2"/>
    </font>
    <font>
      <sz val="12"/>
      <name val="Arial"/>
      <family val="0"/>
    </font>
    <font>
      <sz val="9"/>
      <name val="Arial"/>
      <family val="2"/>
    </font>
    <font>
      <sz val="8"/>
      <name val="Arial"/>
      <family val="2"/>
    </font>
    <font>
      <b/>
      <sz val="8"/>
      <name val="Arial"/>
      <family val="2"/>
    </font>
    <font>
      <b/>
      <sz val="1.5"/>
      <name val="Arial"/>
      <family val="2"/>
    </font>
    <font>
      <sz val="3.5"/>
      <name val="Arial"/>
      <family val="0"/>
    </font>
    <font>
      <sz val="1.5"/>
      <name val="Arial"/>
      <family val="2"/>
    </font>
    <font>
      <sz val="9.25"/>
      <name val="Arial"/>
      <family val="0"/>
    </font>
    <font>
      <sz val="7"/>
      <name val="Arial"/>
      <family val="2"/>
    </font>
    <font>
      <b/>
      <sz val="1"/>
      <name val="Arial"/>
      <family val="2"/>
    </font>
    <font>
      <sz val="1"/>
      <name val="Arial"/>
      <family val="0"/>
    </font>
    <font>
      <b/>
      <sz val="12"/>
      <name val="Arial"/>
      <family val="2"/>
    </font>
    <font>
      <sz val="10"/>
      <color indexed="10"/>
      <name val="Arial"/>
      <family val="0"/>
    </font>
    <font>
      <b/>
      <sz val="9"/>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lightDown">
        <fgColor indexed="27"/>
        <bgColor indexed="9"/>
      </patternFill>
    </fill>
  </fills>
  <borders count="7">
    <border>
      <left/>
      <right/>
      <top/>
      <bottom/>
      <diagonal/>
    </border>
    <border>
      <left>
        <color indexed="63"/>
      </left>
      <right>
        <color indexed="63"/>
      </right>
      <top style="medium">
        <color indexed="55"/>
      </top>
      <bottom>
        <color indexed="63"/>
      </bottom>
    </border>
    <border>
      <left>
        <color indexed="63"/>
      </left>
      <right>
        <color indexed="63"/>
      </right>
      <top>
        <color indexed="63"/>
      </top>
      <bottom style="medium">
        <color indexed="55"/>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1" xfId="0" applyFont="1" applyBorder="1" applyAlignment="1">
      <alignment/>
    </xf>
    <xf numFmtId="0" fontId="3" fillId="0" borderId="0" xfId="0" applyFont="1" applyAlignment="1">
      <alignment/>
    </xf>
    <xf numFmtId="0" fontId="0" fillId="0" borderId="0" xfId="0" applyBorder="1" applyAlignment="1">
      <alignment/>
    </xf>
    <xf numFmtId="0" fontId="4" fillId="0" borderId="0" xfId="0" applyFont="1" applyBorder="1" applyAlignment="1">
      <alignment horizontal="center"/>
    </xf>
    <xf numFmtId="17" fontId="4" fillId="0" borderId="0" xfId="0" applyNumberFormat="1" applyFont="1" applyBorder="1" applyAlignment="1" quotePrefix="1">
      <alignment horizontal="center"/>
    </xf>
    <xf numFmtId="0" fontId="0" fillId="0" borderId="2" xfId="0"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7" fillId="0" borderId="0" xfId="21" applyFont="1" applyProtection="1">
      <alignment/>
      <protection/>
    </xf>
    <xf numFmtId="0" fontId="7" fillId="0" borderId="0" xfId="21" applyFont="1" applyBorder="1" applyProtection="1">
      <alignment/>
      <protection/>
    </xf>
    <xf numFmtId="0" fontId="8" fillId="0" borderId="0" xfId="21" applyFont="1" applyBorder="1" applyAlignment="1" applyProtection="1">
      <alignment horizontal="centerContinuous" vertical="center"/>
      <protection/>
    </xf>
    <xf numFmtId="0" fontId="9" fillId="0" borderId="0" xfId="21" applyFont="1" applyBorder="1" applyAlignment="1" applyProtection="1">
      <alignment horizontal="centerContinuous" vertical="center"/>
      <protection/>
    </xf>
    <xf numFmtId="0" fontId="8" fillId="0" borderId="0" xfId="21" applyFont="1" applyBorder="1" applyProtection="1">
      <alignment/>
      <protection/>
    </xf>
    <xf numFmtId="0" fontId="9" fillId="0" borderId="3" xfId="21" applyFont="1" applyBorder="1" applyAlignment="1" applyProtection="1">
      <alignment horizontal="left"/>
      <protection/>
    </xf>
    <xf numFmtId="0" fontId="9" fillId="0" borderId="3" xfId="21" applyFont="1" applyBorder="1" applyProtection="1">
      <alignment/>
      <protection/>
    </xf>
    <xf numFmtId="0" fontId="9" fillId="0" borderId="3" xfId="21" applyFont="1" applyBorder="1" applyAlignment="1" applyProtection="1">
      <alignment horizontal="right"/>
      <protection/>
    </xf>
    <xf numFmtId="0" fontId="8" fillId="0" borderId="0" xfId="21" applyFont="1" applyBorder="1" applyAlignment="1" applyProtection="1">
      <alignment horizontal="center"/>
      <protection/>
    </xf>
    <xf numFmtId="0" fontId="8" fillId="0" borderId="0" xfId="21" applyFont="1" applyBorder="1" applyAlignment="1" applyProtection="1">
      <alignment horizontal="left"/>
      <protection/>
    </xf>
    <xf numFmtId="0" fontId="8" fillId="0" borderId="0" xfId="21" applyFont="1" applyBorder="1" applyAlignment="1" applyProtection="1">
      <alignment horizontal="right"/>
      <protection/>
    </xf>
    <xf numFmtId="0" fontId="9" fillId="0" borderId="0" xfId="21" applyFont="1" applyBorder="1" applyAlignment="1" applyProtection="1">
      <alignment horizontal="left"/>
      <protection/>
    </xf>
    <xf numFmtId="0" fontId="8" fillId="0" borderId="4" xfId="21" applyFont="1" applyBorder="1" applyAlignment="1" applyProtection="1">
      <alignment horizontal="left"/>
      <protection/>
    </xf>
    <xf numFmtId="0" fontId="8" fillId="0" borderId="4" xfId="21" applyFont="1" applyBorder="1" applyProtection="1">
      <alignment/>
      <protection/>
    </xf>
    <xf numFmtId="0" fontId="8" fillId="0" borderId="4" xfId="21" applyFont="1" applyBorder="1" applyAlignment="1" applyProtection="1">
      <alignment horizontal="right"/>
      <protection/>
    </xf>
    <xf numFmtId="0" fontId="0" fillId="0" borderId="0" xfId="0" applyFont="1" applyBorder="1" applyAlignment="1">
      <alignment/>
    </xf>
    <xf numFmtId="3" fontId="0" fillId="0" borderId="0" xfId="0" applyNumberFormat="1" applyFont="1" applyAlignment="1">
      <alignment/>
    </xf>
    <xf numFmtId="0" fontId="3" fillId="2" borderId="0" xfId="0" applyFont="1" applyFill="1" applyBorder="1" applyAlignment="1">
      <alignment horizontal="left"/>
    </xf>
    <xf numFmtId="0" fontId="3" fillId="2" borderId="4" xfId="0" applyFont="1" applyFill="1" applyBorder="1" applyAlignment="1" quotePrefix="1">
      <alignment horizontal="center"/>
    </xf>
    <xf numFmtId="0" fontId="3" fillId="2" borderId="4" xfId="0" applyNumberFormat="1" applyFont="1" applyFill="1" applyBorder="1" applyAlignment="1">
      <alignment horizontal="right"/>
    </xf>
    <xf numFmtId="0" fontId="3" fillId="2" borderId="4" xfId="0" applyFont="1" applyFill="1" applyBorder="1" applyAlignment="1">
      <alignment horizontal="right"/>
    </xf>
    <xf numFmtId="0" fontId="3" fillId="2" borderId="4" xfId="0" applyFont="1" applyFill="1" applyBorder="1" applyAlignment="1">
      <alignment horizontal="center"/>
    </xf>
    <xf numFmtId="0" fontId="3" fillId="0" borderId="4"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7" fontId="0" fillId="0" borderId="0" xfId="0" applyNumberFormat="1" applyAlignment="1" quotePrefix="1">
      <alignment/>
    </xf>
    <xf numFmtId="3" fontId="0" fillId="0" borderId="0" xfId="0" applyNumberFormat="1" applyAlignment="1">
      <alignment/>
    </xf>
    <xf numFmtId="208" fontId="0" fillId="0" borderId="0" xfId="0" applyNumberFormat="1" applyAlignment="1">
      <alignment/>
    </xf>
    <xf numFmtId="0" fontId="3" fillId="0" borderId="0" xfId="0" applyFont="1" applyFill="1" applyBorder="1" applyAlignment="1">
      <alignment/>
    </xf>
    <xf numFmtId="3" fontId="3" fillId="0" borderId="0" xfId="0" applyNumberFormat="1" applyFont="1" applyAlignment="1">
      <alignment/>
    </xf>
    <xf numFmtId="208" fontId="3" fillId="0" borderId="0" xfId="0" applyNumberFormat="1" applyFont="1" applyAlignment="1">
      <alignment/>
    </xf>
    <xf numFmtId="0" fontId="8" fillId="0" borderId="5" xfId="0" applyFont="1" applyBorder="1" applyAlignment="1">
      <alignment/>
    </xf>
    <xf numFmtId="3" fontId="8" fillId="0" borderId="5" xfId="0" applyNumberFormat="1" applyFont="1" applyBorder="1" applyAlignment="1">
      <alignment/>
    </xf>
    <xf numFmtId="0" fontId="8" fillId="0" borderId="0" xfId="0" applyFont="1" applyAlignment="1">
      <alignment vertical="center"/>
    </xf>
    <xf numFmtId="0" fontId="8" fillId="0" borderId="0" xfId="0" applyFont="1" applyBorder="1" applyAlignment="1">
      <alignment/>
    </xf>
    <xf numFmtId="0" fontId="0" fillId="3" borderId="0" xfId="0" applyFont="1" applyFill="1" applyAlignment="1">
      <alignment/>
    </xf>
    <xf numFmtId="0" fontId="0" fillId="3" borderId="0" xfId="0" applyFont="1" applyFill="1" applyBorder="1" applyAlignment="1">
      <alignment/>
    </xf>
    <xf numFmtId="0" fontId="0" fillId="0" borderId="4" xfId="0" applyBorder="1" applyAlignment="1">
      <alignment/>
    </xf>
    <xf numFmtId="3" fontId="0" fillId="0" borderId="4" xfId="0" applyNumberFormat="1" applyBorder="1" applyAlignment="1">
      <alignment/>
    </xf>
    <xf numFmtId="10" fontId="0" fillId="0" borderId="4" xfId="0" applyNumberFormat="1" applyBorder="1" applyAlignment="1">
      <alignment/>
    </xf>
    <xf numFmtId="208" fontId="0" fillId="0" borderId="4" xfId="0" applyNumberFormat="1" applyBorder="1" applyAlignment="1">
      <alignment/>
    </xf>
    <xf numFmtId="3" fontId="0" fillId="0" borderId="0" xfId="0" applyNumberFormat="1" applyBorder="1" applyAlignment="1">
      <alignment/>
    </xf>
    <xf numFmtId="10" fontId="0" fillId="0" borderId="0" xfId="0" applyNumberFormat="1" applyBorder="1" applyAlignment="1">
      <alignment/>
    </xf>
    <xf numFmtId="208" fontId="0" fillId="0" borderId="0" xfId="0" applyNumberFormat="1" applyBorder="1" applyAlignment="1">
      <alignment/>
    </xf>
    <xf numFmtId="0" fontId="3" fillId="0" borderId="4" xfId="0" applyFont="1" applyBorder="1" applyAlignment="1">
      <alignment horizontal="center"/>
    </xf>
    <xf numFmtId="9" fontId="0" fillId="0" borderId="0" xfId="22" applyFont="1" applyAlignment="1">
      <alignment horizontal="center"/>
    </xf>
    <xf numFmtId="0" fontId="3" fillId="0" borderId="3" xfId="0" applyFont="1" applyBorder="1" applyAlignment="1">
      <alignment/>
    </xf>
    <xf numFmtId="3" fontId="3" fillId="0" borderId="3" xfId="0" applyNumberFormat="1" applyFont="1" applyBorder="1" applyAlignment="1">
      <alignment/>
    </xf>
    <xf numFmtId="9" fontId="3" fillId="0" borderId="3" xfId="22" applyFont="1" applyBorder="1" applyAlignment="1">
      <alignment/>
    </xf>
    <xf numFmtId="9" fontId="3" fillId="0" borderId="3" xfId="22" applyFont="1" applyBorder="1" applyAlignment="1">
      <alignment horizontal="center"/>
    </xf>
    <xf numFmtId="0" fontId="3" fillId="3" borderId="0" xfId="0" applyFont="1" applyFill="1" applyAlignment="1">
      <alignment/>
    </xf>
    <xf numFmtId="3" fontId="0" fillId="0" borderId="0" xfId="0" applyNumberFormat="1" applyFont="1" applyAlignment="1">
      <alignment/>
    </xf>
    <xf numFmtId="0" fontId="3" fillId="0" borderId="4" xfId="0" applyFont="1" applyBorder="1" applyAlignment="1">
      <alignment/>
    </xf>
    <xf numFmtId="0" fontId="3" fillId="0" borderId="4" xfId="0" applyFont="1" applyBorder="1" applyAlignment="1">
      <alignment/>
    </xf>
    <xf numFmtId="0" fontId="6" fillId="3" borderId="0" xfId="0" applyFont="1" applyFill="1" applyAlignment="1">
      <alignment/>
    </xf>
    <xf numFmtId="0" fontId="8" fillId="3" borderId="0" xfId="0" applyFont="1" applyFill="1" applyAlignment="1">
      <alignment/>
    </xf>
    <xf numFmtId="0" fontId="17" fillId="0" borderId="6" xfId="0" applyFont="1" applyBorder="1" applyAlignment="1">
      <alignment vertical="distributed"/>
    </xf>
    <xf numFmtId="164" fontId="17" fillId="0" borderId="6" xfId="0" applyNumberFormat="1" applyFont="1" applyBorder="1" applyAlignment="1">
      <alignment horizontal="center" vertical="distributed"/>
    </xf>
    <xf numFmtId="0" fontId="0" fillId="0" borderId="0" xfId="0" applyFont="1" applyAlignment="1">
      <alignment/>
    </xf>
    <xf numFmtId="0" fontId="17" fillId="0" borderId="0" xfId="0" applyFont="1" applyBorder="1" applyAlignment="1">
      <alignment vertical="distributed"/>
    </xf>
    <xf numFmtId="1" fontId="17" fillId="0" borderId="0" xfId="0" applyNumberFormat="1" applyFont="1" applyBorder="1" applyAlignment="1">
      <alignment horizontal="center" vertical="distributed"/>
    </xf>
    <xf numFmtId="16" fontId="17" fillId="0" borderId="0" xfId="0" applyNumberFormat="1" applyFont="1" applyBorder="1" applyAlignment="1" quotePrefix="1">
      <alignment horizontal="center" vertical="distributed"/>
    </xf>
    <xf numFmtId="0" fontId="17" fillId="0" borderId="4" xfId="0" applyFont="1" applyBorder="1" applyAlignment="1">
      <alignment vertical="distributed"/>
    </xf>
    <xf numFmtId="164" fontId="17" fillId="0" borderId="4" xfId="0" applyNumberFormat="1" applyFont="1" applyBorder="1" applyAlignment="1">
      <alignment vertical="distributed"/>
    </xf>
    <xf numFmtId="0" fontId="17" fillId="0" borderId="4" xfId="0" applyFont="1" applyBorder="1" applyAlignment="1">
      <alignment horizontal="center" vertical="distributed"/>
    </xf>
    <xf numFmtId="16" fontId="17" fillId="0" borderId="4" xfId="0" applyNumberFormat="1" applyFont="1" applyBorder="1" applyAlignment="1" quotePrefix="1">
      <alignment horizontal="center" vertical="distributed"/>
    </xf>
    <xf numFmtId="164" fontId="0" fillId="0" borderId="0" xfId="0" applyNumberFormat="1" applyAlignment="1">
      <alignment/>
    </xf>
    <xf numFmtId="9" fontId="0" fillId="0" borderId="0" xfId="22" applyAlignment="1">
      <alignment/>
    </xf>
    <xf numFmtId="0" fontId="18" fillId="0" borderId="0" xfId="0" applyFont="1" applyAlignment="1">
      <alignment/>
    </xf>
    <xf numFmtId="0" fontId="0" fillId="0" borderId="0" xfId="0" applyFont="1" applyBorder="1" applyAlignment="1">
      <alignment/>
    </xf>
    <xf numFmtId="164" fontId="0" fillId="0" borderId="0" xfId="0" applyNumberFormat="1" applyFont="1" applyBorder="1" applyAlignment="1">
      <alignment/>
    </xf>
    <xf numFmtId="3" fontId="0" fillId="0" borderId="0" xfId="0" applyNumberFormat="1" applyFont="1" applyBorder="1" applyAlignment="1">
      <alignment horizontal="right"/>
    </xf>
    <xf numFmtId="3" fontId="0" fillId="0" borderId="0" xfId="0" applyNumberFormat="1" applyFont="1" applyBorder="1" applyAlignment="1">
      <alignment/>
    </xf>
    <xf numFmtId="164" fontId="3" fillId="0" borderId="3" xfId="0" applyNumberFormat="1" applyFont="1" applyBorder="1" applyAlignment="1">
      <alignment/>
    </xf>
    <xf numFmtId="3" fontId="3" fillId="0" borderId="3" xfId="0" applyNumberFormat="1" applyFont="1" applyBorder="1" applyAlignment="1">
      <alignment horizontal="right"/>
    </xf>
    <xf numFmtId="164" fontId="0" fillId="0" borderId="0" xfId="0" applyNumberFormat="1" applyFont="1" applyAlignment="1">
      <alignment/>
    </xf>
    <xf numFmtId="3" fontId="0" fillId="0" borderId="0" xfId="0" applyNumberFormat="1" applyFont="1" applyAlignment="1">
      <alignment horizontal="right"/>
    </xf>
    <xf numFmtId="0" fontId="9" fillId="0" borderId="0" xfId="0" applyFont="1" applyBorder="1" applyAlignment="1">
      <alignment/>
    </xf>
    <xf numFmtId="0" fontId="3" fillId="0" borderId="0" xfId="0" applyFont="1" applyBorder="1" applyAlignment="1">
      <alignment/>
    </xf>
    <xf numFmtId="164" fontId="3" fillId="0" borderId="0" xfId="0" applyNumberFormat="1" applyFont="1" applyBorder="1" applyAlignment="1">
      <alignment/>
    </xf>
    <xf numFmtId="3" fontId="3" fillId="0" borderId="0" xfId="0" applyNumberFormat="1" applyFont="1" applyBorder="1" applyAlignment="1">
      <alignment horizontal="right"/>
    </xf>
    <xf numFmtId="3" fontId="3" fillId="0" borderId="0" xfId="0" applyNumberFormat="1" applyFont="1" applyBorder="1" applyAlignment="1">
      <alignment/>
    </xf>
    <xf numFmtId="0" fontId="0" fillId="0" borderId="6" xfId="0" applyBorder="1" applyAlignment="1">
      <alignment/>
    </xf>
    <xf numFmtId="3" fontId="0" fillId="0" borderId="6" xfId="0" applyNumberFormat="1" applyBorder="1" applyAlignment="1">
      <alignment/>
    </xf>
    <xf numFmtId="9" fontId="0" fillId="0" borderId="6" xfId="22" applyFont="1" applyBorder="1" applyAlignment="1">
      <alignment horizontal="center"/>
    </xf>
    <xf numFmtId="9" fontId="0" fillId="0" borderId="0" xfId="22" applyFont="1" applyBorder="1" applyAlignment="1">
      <alignment horizontal="center"/>
    </xf>
    <xf numFmtId="0" fontId="17" fillId="4" borderId="4" xfId="0" applyFont="1" applyFill="1" applyBorder="1" applyAlignment="1">
      <alignment horizontal="center" vertical="center" wrapText="1"/>
    </xf>
    <xf numFmtId="9" fontId="0" fillId="0" borderId="0" xfId="0" applyNumberFormat="1" applyAlignment="1">
      <alignment/>
    </xf>
    <xf numFmtId="0" fontId="0" fillId="0" borderId="0" xfId="0" applyFill="1" applyBorder="1" applyAlignment="1">
      <alignment/>
    </xf>
    <xf numFmtId="3" fontId="18" fillId="0" borderId="0" xfId="0" applyNumberFormat="1" applyFont="1" applyBorder="1" applyAlignment="1">
      <alignment/>
    </xf>
    <xf numFmtId="0" fontId="0" fillId="0" borderId="3" xfId="0" applyBorder="1" applyAlignment="1">
      <alignment/>
    </xf>
    <xf numFmtId="10" fontId="0" fillId="0" borderId="3" xfId="0" applyNumberFormat="1" applyBorder="1" applyAlignment="1">
      <alignment/>
    </xf>
    <xf numFmtId="208" fontId="0" fillId="0" borderId="3" xfId="0" applyNumberFormat="1" applyBorder="1" applyAlignment="1">
      <alignment/>
    </xf>
    <xf numFmtId="0" fontId="0" fillId="3" borderId="3" xfId="0" applyFont="1" applyFill="1" applyBorder="1" applyAlignment="1">
      <alignment/>
    </xf>
    <xf numFmtId="3" fontId="0" fillId="3" borderId="3" xfId="0" applyNumberFormat="1" applyFont="1" applyFill="1" applyBorder="1" applyAlignment="1">
      <alignment/>
    </xf>
    <xf numFmtId="3" fontId="0" fillId="0" borderId="0" xfId="0" applyNumberFormat="1" applyAlignment="1">
      <alignment horizontal="center"/>
    </xf>
    <xf numFmtId="0" fontId="0" fillId="0" borderId="0" xfId="0" applyFill="1" applyAlignment="1">
      <alignment/>
    </xf>
    <xf numFmtId="164" fontId="0" fillId="0" borderId="0" xfId="0" applyNumberFormat="1" applyFill="1" applyAlignment="1">
      <alignment/>
    </xf>
    <xf numFmtId="3" fontId="0" fillId="0" borderId="0" xfId="0" applyNumberFormat="1" applyFill="1" applyAlignment="1">
      <alignment/>
    </xf>
    <xf numFmtId="9" fontId="0" fillId="0" borderId="0" xfId="22" applyFill="1" applyAlignment="1">
      <alignment/>
    </xf>
    <xf numFmtId="0" fontId="18" fillId="0" borderId="0" xfId="0" applyFont="1" applyFill="1" applyAlignment="1">
      <alignment/>
    </xf>
    <xf numFmtId="0" fontId="0" fillId="0" borderId="0" xfId="0" applyFont="1" applyFill="1" applyAlignment="1">
      <alignment/>
    </xf>
    <xf numFmtId="0" fontId="3" fillId="0" borderId="0" xfId="0" applyFont="1" applyFill="1" applyAlignment="1">
      <alignment/>
    </xf>
    <xf numFmtId="10" fontId="0" fillId="0" borderId="6" xfId="0" applyNumberFormat="1" applyBorder="1" applyAlignment="1">
      <alignment/>
    </xf>
    <xf numFmtId="208" fontId="0" fillId="0" borderId="6" xfId="0" applyNumberFormat="1" applyBorder="1" applyAlignment="1">
      <alignment/>
    </xf>
    <xf numFmtId="17" fontId="5" fillId="0" borderId="0" xfId="0" applyNumberFormat="1" applyFont="1" applyBorder="1" applyAlignment="1" quotePrefix="1">
      <alignment horizontal="center"/>
    </xf>
    <xf numFmtId="17" fontId="5" fillId="0" borderId="0" xfId="0"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top" wrapText="1"/>
    </xf>
    <xf numFmtId="0" fontId="4" fillId="0" borderId="0" xfId="0" applyFont="1" applyBorder="1" applyAlignment="1" quotePrefix="1">
      <alignment horizontal="center"/>
    </xf>
    <xf numFmtId="0" fontId="0" fillId="0" borderId="0" xfId="0" applyFont="1" applyAlignment="1">
      <alignment horizontal="center"/>
    </xf>
    <xf numFmtId="0" fontId="3" fillId="0" borderId="0" xfId="0" applyFont="1" applyAlignment="1">
      <alignment horizontal="center"/>
    </xf>
    <xf numFmtId="0" fontId="0" fillId="0" borderId="0" xfId="0" applyFont="1" applyAlignment="1" quotePrefix="1">
      <alignment horizontal="center"/>
    </xf>
    <xf numFmtId="0" fontId="0" fillId="0" borderId="0" xfId="0" applyAlignment="1">
      <alignment horizontal="center"/>
    </xf>
    <xf numFmtId="0" fontId="9" fillId="0" borderId="0" xfId="21" applyFont="1" applyBorder="1" applyAlignment="1" applyProtection="1">
      <alignment horizontal="center" vertical="center"/>
      <protection/>
    </xf>
    <xf numFmtId="0" fontId="0" fillId="0" borderId="0" xfId="0" applyFont="1" applyBorder="1" applyAlignment="1">
      <alignment horizontal="justify" vertical="top" wrapText="1"/>
    </xf>
    <xf numFmtId="0" fontId="3" fillId="4" borderId="6"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0" fillId="0" borderId="6"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xf>
    <xf numFmtId="0" fontId="0" fillId="0" borderId="6" xfId="0" applyBorder="1" applyAlignment="1">
      <alignment horizontal="center" vertical="distributed"/>
    </xf>
    <xf numFmtId="0" fontId="0" fillId="0" borderId="0" xfId="0" applyBorder="1" applyAlignment="1">
      <alignment horizontal="center" vertical="distributed"/>
    </xf>
    <xf numFmtId="0" fontId="0" fillId="0" borderId="4" xfId="0" applyBorder="1" applyAlignment="1">
      <alignment vertical="distributed"/>
    </xf>
    <xf numFmtId="0" fontId="0" fillId="0" borderId="0" xfId="0" applyBorder="1" applyAlignment="1">
      <alignment/>
    </xf>
    <xf numFmtId="3" fontId="17" fillId="0" borderId="6" xfId="0" applyNumberFormat="1" applyFont="1" applyBorder="1" applyAlignment="1">
      <alignment horizontal="center" vertical="distributed"/>
    </xf>
    <xf numFmtId="0" fontId="17" fillId="4" borderId="0" xfId="0" applyFont="1" applyFill="1" applyBorder="1" applyAlignment="1">
      <alignment horizontal="center" vertical="center" wrapText="1"/>
    </xf>
    <xf numFmtId="0" fontId="17" fillId="4" borderId="6" xfId="0" applyFont="1" applyFill="1" applyBorder="1" applyAlignment="1">
      <alignment horizontal="center" vertical="center" wrapText="1"/>
    </xf>
    <xf numFmtId="3" fontId="0" fillId="0" borderId="0" xfId="0" applyNumberFormat="1" applyAlignment="1">
      <alignment horizontal="right"/>
    </xf>
    <xf numFmtId="3" fontId="8" fillId="0" borderId="0" xfId="0" applyNumberFormat="1" applyFont="1" applyAlignment="1">
      <alignment vertical="center"/>
    </xf>
  </cellXfs>
  <cellStyles count="9">
    <cellStyle name="Normal" xfId="0"/>
    <cellStyle name="Hyperlink" xfId="15"/>
    <cellStyle name="Followed Hyperlink" xfId="16"/>
    <cellStyle name="Comma" xfId="17"/>
    <cellStyle name="Comma [0]" xfId="18"/>
    <cellStyle name="Currency" xfId="19"/>
    <cellStyle name="Currency [0]" xfId="20"/>
    <cellStyle name="Normal_indic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'Exportacion_regional '!#REF!</c:f>
              <c:strCache>
                <c:ptCount val="1"/>
                <c:pt idx="0">
                  <c:v>1</c:v>
                </c:pt>
              </c:strCache>
            </c:strRef>
          </c:cat>
          <c:val>
            <c:numRef>
              <c:f>'Exportacion_regional '!#REF!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Gráfico Nº 1
Exportaciones silvoagropecuarias por región 
Miles dólares FOB
 Enero - Mayo 2008
</a:t>
            </a:r>
          </a:p>
        </c:rich>
      </c:tx>
      <c:layout>
        <c:manualLayout>
          <c:xMode val="factor"/>
          <c:yMode val="factor"/>
          <c:x val="-0.111"/>
          <c:y val="-0.02075"/>
        </c:manualLayout>
      </c:layout>
      <c:spPr>
        <a:noFill/>
        <a:ln>
          <a:noFill/>
        </a:ln>
      </c:spPr>
    </c:title>
    <c:plotArea>
      <c:layout>
        <c:manualLayout>
          <c:xMode val="edge"/>
          <c:yMode val="edge"/>
          <c:x val="0.05875"/>
          <c:y val="0.19775"/>
          <c:w val="0.82075"/>
          <c:h val="0.5185"/>
        </c:manualLayout>
      </c:layout>
      <c:barChart>
        <c:barDir val="col"/>
        <c:grouping val="clustered"/>
        <c:varyColors val="0"/>
        <c:ser>
          <c:idx val="0"/>
          <c:order val="0"/>
          <c:spPr>
            <a:solidFill>
              <a:srgbClr val="9999FF"/>
            </a:solidFill>
          </c:spPr>
          <c:invertIfNegative val="0"/>
          <c:extLst>
            <c:ext xmlns:c14="http://schemas.microsoft.com/office/drawing/2007/8/2/chart" uri="{6F2FDCE9-48DA-4B69-8628-5D25D57E5C99}">
              <c14:invertSolidFillFmt>
                <c14:spPr>
                  <a:solidFill>
                    <a:srgbClr val="3366FF"/>
                  </a:solidFill>
                </c14:spPr>
              </c14:invertSolidFillFmt>
            </c:ext>
          </c:extLst>
          <c:dPt>
            <c:idx val="0"/>
            <c:invertIfNegative val="0"/>
            <c:spPr>
              <a:solidFill>
                <a:srgbClr val="9999FF"/>
              </a:solidFill>
            </c:spPr>
          </c:dPt>
          <c:dPt>
            <c:idx val="2"/>
            <c:invertIfNegative val="0"/>
            <c:spPr>
              <a:solidFill>
                <a:srgbClr val="9999FF"/>
              </a:solidFill>
            </c:spPr>
          </c:dPt>
          <c:dPt>
            <c:idx val="4"/>
            <c:invertIfNegative val="0"/>
            <c:spPr>
              <a:solidFill>
                <a:srgbClr val="9999FF"/>
              </a:solidFill>
            </c:spPr>
          </c:dPt>
          <c:dPt>
            <c:idx val="5"/>
            <c:invertIfNegative val="0"/>
            <c:spPr>
              <a:solidFill>
                <a:srgbClr val="9999FF"/>
              </a:solidFill>
            </c:spPr>
          </c:dPt>
          <c:dPt>
            <c:idx val="6"/>
            <c:invertIfNegative val="0"/>
            <c:spPr>
              <a:solidFill>
                <a:srgbClr val="9999FF"/>
              </a:solidFill>
            </c:spPr>
          </c:dPt>
          <c:dPt>
            <c:idx val="8"/>
            <c:invertIfNegative val="0"/>
            <c:spPr>
              <a:solidFill>
                <a:srgbClr val="9999FF"/>
              </a:solidFill>
            </c:spPr>
          </c:dPt>
          <c:dPt>
            <c:idx val="9"/>
            <c:invertIfNegative val="0"/>
            <c:spPr>
              <a:solidFill>
                <a:srgbClr val="9999FF"/>
              </a:solidFill>
            </c:spPr>
          </c:dPt>
          <c:dPt>
            <c:idx val="10"/>
            <c:invertIfNegative val="0"/>
            <c:spPr>
              <a:solidFill>
                <a:srgbClr val="9999FF"/>
              </a:solidFill>
            </c:spPr>
          </c:dPt>
          <c:dLbls>
            <c:numFmt formatCode="General" sourceLinked="1"/>
            <c:showLegendKey val="0"/>
            <c:showVal val="0"/>
            <c:showBubbleSize val="0"/>
            <c:showCatName val="0"/>
            <c:showSerName val="0"/>
            <c:showPercent val="0"/>
          </c:dLbls>
          <c:cat>
            <c:strRef>
              <c:f>'Exportacion_regional '!$P$9:$P$18</c:f>
              <c:strCache/>
            </c:strRef>
          </c:cat>
          <c:val>
            <c:numRef>
              <c:f>'Exportacion_regional '!$Q$9:$Q$18</c:f>
              <c:numCache/>
            </c:numRef>
          </c:val>
        </c:ser>
        <c:axId val="41956050"/>
        <c:axId val="42060131"/>
      </c:barChart>
      <c:catAx>
        <c:axId val="41956050"/>
        <c:scaling>
          <c:orientation val="minMax"/>
        </c:scaling>
        <c:axPos val="b"/>
        <c:delete val="0"/>
        <c:numFmt formatCode="General" sourceLinked="1"/>
        <c:majorTickMark val="out"/>
        <c:minorTickMark val="none"/>
        <c:tickLblPos val="nextTo"/>
        <c:txPr>
          <a:bodyPr vert="horz" rot="3300000"/>
          <a:lstStyle/>
          <a:p>
            <a:pPr>
              <a:defRPr lang="en-US" cap="none" sz="900" b="0" i="0" u="none" baseline="0">
                <a:latin typeface="Arial"/>
                <a:ea typeface="Arial"/>
                <a:cs typeface="Arial"/>
              </a:defRPr>
            </a:pPr>
          </a:p>
        </c:txPr>
        <c:crossAx val="42060131"/>
        <c:crosses val="autoZero"/>
        <c:auto val="1"/>
        <c:lblOffset val="360"/>
        <c:noMultiLvlLbl val="0"/>
      </c:catAx>
      <c:valAx>
        <c:axId val="42060131"/>
        <c:scaling>
          <c:orientation val="minMax"/>
          <c:max val="2000000"/>
          <c:min val="0"/>
        </c:scaling>
        <c:axPos val="l"/>
        <c:title>
          <c:tx>
            <c:rich>
              <a:bodyPr vert="horz" rot="-5400000" anchor="ctr"/>
              <a:lstStyle/>
              <a:p>
                <a:pPr algn="ctr">
                  <a:defRPr/>
                </a:pPr>
                <a:r>
                  <a:rPr lang="en-US" cap="none" sz="900" b="1" i="0" u="none" baseline="0">
                    <a:latin typeface="Arial"/>
                    <a:ea typeface="Arial"/>
                    <a:cs typeface="Arial"/>
                  </a:rPr>
                  <a:t>Miles dólares FOB</a:t>
                </a:r>
              </a:p>
            </c:rich>
          </c:tx>
          <c:layout/>
          <c:overlay val="0"/>
          <c:spPr>
            <a:noFill/>
            <a:ln>
              <a:noFill/>
            </a:ln>
          </c:spPr>
        </c:title>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1956050"/>
        <c:crossesAt val="1"/>
        <c:crossBetween val="between"/>
        <c:dispUnits/>
        <c:majorUnit val="200000"/>
      </c:valAx>
      <c:spPr>
        <a:noFill/>
        <a:ln>
          <a:noFill/>
        </a:ln>
      </c:spPr>
    </c:plotArea>
    <c:plotVisOnly val="1"/>
    <c:dispBlanksAs val="gap"/>
    <c:showDLblsOverMax val="0"/>
  </c:chart>
  <c:spPr>
    <a:noFill/>
    <a:ln w="3175">
      <a:solidFill>
        <a:srgbClr val="FFFFFF"/>
      </a:solid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Exportacion_region_sector!#REF!</c:f>
              <c:strCache>
                <c:ptCount val="1"/>
                <c:pt idx="0">
                  <c:v>1</c:v>
                </c:pt>
              </c:strCache>
            </c:strRef>
          </c:cat>
          <c:val>
            <c:numRef>
              <c:f>Exportacion_region_sector!#REF!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2
Exportaciones silvoagropecuarias por clase
Participación  enero - marzo  2008
</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latin typeface="Arial"/>
                <a:ea typeface="Arial"/>
                <a:cs typeface="Arial"/>
              </a:rPr>
              <a:t>Gráfico N° 3
Exportaciones silvoagropecuarias por sector
Participación enero - marzo 2008</a:t>
            </a:r>
          </a:p>
        </c:rich>
      </c:tx>
      <c:layout/>
      <c:spPr>
        <a:noFill/>
        <a:ln>
          <a:noFill/>
        </a:ln>
      </c:spPr>
    </c:title>
    <c:view3D>
      <c:rotX val="15"/>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9900"/>
              </a:solidFill>
            </c:spPr>
          </c:dPt>
          <c:dPt>
            <c:idx val="1"/>
            <c:spPr>
              <a:solidFill>
                <a:srgbClr val="993366"/>
              </a:solidFill>
            </c:spPr>
          </c:dPt>
          <c:dLbls>
            <c:dLbl>
              <c:idx val="0"/>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50" b="0" i="0" u="none" baseline="0">
                    <a:latin typeface="Arial"/>
                    <a:ea typeface="Arial"/>
                    <a:cs typeface="Arial"/>
                  </a:defRPr>
                </a:pPr>
              </a:p>
            </c:txPr>
            <c:showLegendKey val="0"/>
            <c:showVal val="0"/>
            <c:showBubbleSize val="0"/>
            <c:showCatName val="0"/>
            <c:showSerName val="0"/>
            <c:showLeaderLines val="1"/>
            <c:showPercent val="1"/>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noFill/>
        </a:ln>
      </c:spPr>
      <c:txPr>
        <a:bodyPr vert="horz" rot="0"/>
        <a:lstStyle/>
        <a:p>
          <a:pPr>
            <a:defRPr lang="en-US" cap="none" sz="900" b="0" i="0" u="none" baseline="0">
              <a:latin typeface="Arial"/>
              <a:ea typeface="Arial"/>
              <a:cs typeface="Arial"/>
            </a:defRPr>
          </a:pPr>
        </a:p>
      </c:txPr>
    </c:legend>
    <c:sideWall>
      <c:thickness val="0"/>
    </c:sideWall>
    <c:backWall>
      <c:thickness val="0"/>
    </c:backWall>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Arial"/>
                <a:ea typeface="Arial"/>
                <a:cs typeface="Arial"/>
              </a:rPr>
              <a:t>Gráfico Nº 4
Exportaciones silvoagropecuarias por región 
dólares FOB
Participación enero - marzo 2008
</a:t>
            </a:r>
          </a:p>
        </c:rich>
      </c:tx>
      <c:layout/>
      <c:spPr>
        <a:noFill/>
        <a:ln>
          <a:noFill/>
        </a:ln>
      </c:spPr>
    </c:title>
    <c:view3D>
      <c:rotX val="10"/>
      <c:hPercent val="100"/>
      <c:rotY val="0"/>
      <c:depthPercent val="100"/>
      <c:rAngAx val="1"/>
    </c:view3D>
    <c:plotArea>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4"/>
          </c:dPt>
          <c:dPt>
            <c:idx val="5"/>
          </c:dPt>
          <c:dPt>
            <c:idx val="6"/>
          </c:dPt>
          <c:dPt>
            <c:idx val="8"/>
          </c:dPt>
          <c:dPt>
            <c:idx val="9"/>
          </c:dPt>
          <c:dLbls>
            <c:dLbl>
              <c:idx val="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1"/>
              <c:showBubbleSize val="0"/>
              <c:showCatName val="0"/>
              <c:showSerName val="0"/>
              <c:showPercent val="0"/>
            </c:dLbl>
            <c:dLbl>
              <c:idx val="11"/>
              <c:delete val="1"/>
            </c:dLbl>
            <c:dLbl>
              <c:idx val="12"/>
              <c:layout>
                <c:manualLayout>
                  <c:x val="0"/>
                  <c:y val="0"/>
                </c:manualLayout>
              </c:layout>
              <c:txPr>
                <a:bodyPr vert="horz" rot="0" anchor="ctr"/>
                <a:lstStyle/>
                <a:p>
                  <a:pPr algn="ctr">
                    <a:defRPr lang="en-US" cap="none" sz="100" b="0" i="0" u="none" baseline="0">
                      <a:latin typeface="Arial"/>
                      <a:ea typeface="Arial"/>
                      <a:cs typeface="Arial"/>
                    </a:defRPr>
                  </a:pPr>
                </a:p>
              </c:txPr>
              <c:numFmt formatCode="0.0%" sourceLinked="0"/>
              <c:showLegendKey val="0"/>
              <c:showVal val="0"/>
              <c:showBubbleSize val="0"/>
              <c:showCatName val="0"/>
              <c:showSerName val="0"/>
              <c:showPercent val="1"/>
            </c:dLbl>
            <c:dLbl>
              <c:idx val="13"/>
              <c:delete val="1"/>
            </c:dLbl>
            <c:numFmt formatCode="0.0" sourceLinked="0"/>
            <c:showLegendKey val="0"/>
            <c:showVal val="0"/>
            <c:showBubbleSize val="0"/>
            <c:showCatName val="0"/>
            <c:showSerName val="0"/>
            <c:showLeaderLines val="1"/>
            <c:showPercent val="0"/>
            <c:leaderLines>
              <c:spPr>
                <a:ln w="3175">
                  <a:solidFill/>
                </a:ln>
              </c:spPr>
            </c:leaderLines>
          </c:dLbls>
          <c:cat>
            <c:strRef>
              <c:f>Principales_destinos!#REF!</c:f>
              <c:strCache>
                <c:ptCount val="1"/>
                <c:pt idx="0">
                  <c:v>1</c:v>
                </c:pt>
              </c:strCache>
            </c:strRef>
          </c:cat>
          <c:val>
            <c:numRef>
              <c:f>Principales_destinos!#REF!</c:f>
              <c:numCache>
                <c:ptCount val="1"/>
                <c:pt idx="0">
                  <c:v>1</c:v>
                </c:pt>
              </c:numCache>
            </c:numRef>
          </c:val>
        </c:ser>
      </c:pie3DChart>
      <c:spPr>
        <a:noFill/>
        <a:ln>
          <a:noFill/>
        </a:ln>
      </c:spPr>
    </c:plotArea>
    <c:legend>
      <c:legendPos val="b"/>
      <c:layout/>
      <c:overlay val="0"/>
      <c:spPr>
        <a:ln w="3175">
          <a:solidFill>
            <a:srgbClr val="FFFFFF"/>
          </a:solidFill>
        </a:ln>
      </c:spPr>
      <c:txPr>
        <a:bodyPr vert="horz" rot="0"/>
        <a:lstStyle/>
        <a:p>
          <a:pPr>
            <a:defRPr lang="en-US" cap="none" sz="700" b="0" i="0" u="none" baseline="0">
              <a:latin typeface="Arial"/>
              <a:ea typeface="Arial"/>
              <a:cs typeface="Arial"/>
            </a:defRPr>
          </a:pPr>
        </a:p>
      </c:txPr>
    </c:legend>
    <c:sideWall>
      <c:thickness val="0"/>
    </c:sideWall>
    <c:backWall>
      <c:thickness val="0"/>
    </c:backWall>
    <c:plotVisOnly val="1"/>
    <c:dispBlanksAs val="gap"/>
    <c:showDLblsOverMax val="0"/>
  </c:chart>
  <c:spPr>
    <a:noFill/>
    <a:ln w="3175">
      <a:solidFill>
        <a:srgbClr val="FFFFFF"/>
      </a:solidFill>
    </a:ln>
  </c:spPr>
  <c:txPr>
    <a:bodyPr vert="horz" rot="0"/>
    <a:lstStyle/>
    <a:p>
      <a:pPr>
        <a:defRPr lang="en-US" cap="none" sz="1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323850</xdr:colOff>
      <xdr:row>22</xdr:row>
      <xdr:rowOff>38100</xdr:rowOff>
    </xdr:from>
    <xdr:to>
      <xdr:col>4</xdr:col>
      <xdr:colOff>628650</xdr:colOff>
      <xdr:row>28</xdr:row>
      <xdr:rowOff>85725</xdr:rowOff>
    </xdr:to>
    <xdr:pic>
      <xdr:nvPicPr>
        <xdr:cNvPr id="1" name="Picture 1"/>
        <xdr:cNvPicPr preferRelativeResize="1">
          <a:picLocks noChangeAspect="1"/>
        </xdr:cNvPicPr>
      </xdr:nvPicPr>
      <xdr:blipFill>
        <a:blip r:embed="rId1"/>
        <a:stretch>
          <a:fillRect/>
        </a:stretch>
      </xdr:blipFill>
      <xdr:spPr>
        <a:xfrm>
          <a:off x="1847850" y="5381625"/>
          <a:ext cx="1828800" cy="1590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7054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8102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478375" y="0"/>
          <a:ext cx="28860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27</xdr:row>
      <xdr:rowOff>114300</xdr:rowOff>
    </xdr:from>
    <xdr:to>
      <xdr:col>5</xdr:col>
      <xdr:colOff>457200</xdr:colOff>
      <xdr:row>61</xdr:row>
      <xdr:rowOff>123825</xdr:rowOff>
    </xdr:to>
    <xdr:graphicFrame>
      <xdr:nvGraphicFramePr>
        <xdr:cNvPr id="4" name="Chart 4"/>
        <xdr:cNvGraphicFramePr/>
      </xdr:nvGraphicFramePr>
      <xdr:xfrm>
        <a:off x="581025" y="4638675"/>
        <a:ext cx="5895975" cy="55149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cdr:y>
    </cdr:from>
    <cdr:to>
      <cdr:x>0.2925</cdr:x>
      <cdr:y>0.692</cdr:y>
    </cdr:to>
    <cdr:sp>
      <cdr:nvSpPr>
        <cdr:cNvPr id="1" name="TextBox 1"/>
        <cdr:cNvSpPr txBox="1">
          <a:spLocks noChangeArrowheads="1"/>
        </cdr:cNvSpPr>
      </cdr:nvSpPr>
      <cdr:spPr>
        <a:xfrm>
          <a:off x="0" y="0"/>
          <a:ext cx="1676400"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55530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65785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73259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743575" cy="0"/>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0.64175</cdr:y>
    </cdr:from>
    <cdr:to>
      <cdr:x>0.28825</cdr:x>
      <cdr:y>0.6925</cdr:y>
    </cdr:to>
    <cdr:sp>
      <cdr:nvSpPr>
        <cdr:cNvPr id="1" name="TextBox 1"/>
        <cdr:cNvSpPr txBox="1">
          <a:spLocks noChangeArrowheads="1"/>
        </cdr:cNvSpPr>
      </cdr:nvSpPr>
      <cdr:spPr>
        <a:xfrm>
          <a:off x="0" y="0"/>
          <a:ext cx="1476375" cy="0"/>
        </a:xfrm>
        <a:prstGeom prst="rect">
          <a:avLst/>
        </a:prstGeom>
        <a:noFill/>
        <a:ln w="9525" cmpd="sng">
          <a:noFill/>
        </a:ln>
      </cdr:spPr>
      <cdr:txBody>
        <a:bodyPr vertOverflow="clip" wrap="square"/>
        <a:p>
          <a:pPr algn="l">
            <a:defRPr/>
          </a:pPr>
          <a:r>
            <a:rPr lang="en-US" cap="none" sz="100" b="0" i="0" u="none" baseline="0">
              <a:latin typeface="Arial"/>
              <a:ea typeface="Arial"/>
              <a:cs typeface="Arial"/>
            </a:rPr>
            <a:t>37,0%</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3</xdr:col>
      <xdr:colOff>0</xdr:colOff>
      <xdr:row>0</xdr:row>
      <xdr:rowOff>0</xdr:rowOff>
    </xdr:to>
    <xdr:graphicFrame>
      <xdr:nvGraphicFramePr>
        <xdr:cNvPr id="1" name="Chart 1"/>
        <xdr:cNvGraphicFramePr/>
      </xdr:nvGraphicFramePr>
      <xdr:xfrm>
        <a:off x="57150" y="0"/>
        <a:ext cx="51911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3</xdr:col>
      <xdr:colOff>0</xdr:colOff>
      <xdr:row>0</xdr:row>
      <xdr:rowOff>0</xdr:rowOff>
    </xdr:to>
    <xdr:graphicFrame>
      <xdr:nvGraphicFramePr>
        <xdr:cNvPr id="2" name="Chart 2"/>
        <xdr:cNvGraphicFramePr/>
      </xdr:nvGraphicFramePr>
      <xdr:xfrm>
        <a:off x="9525" y="0"/>
        <a:ext cx="52387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385887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3</xdr:col>
      <xdr:colOff>457200</xdr:colOff>
      <xdr:row>0</xdr:row>
      <xdr:rowOff>0</xdr:rowOff>
    </xdr:to>
    <xdr:graphicFrame>
      <xdr:nvGraphicFramePr>
        <xdr:cNvPr id="4" name="Chart 4"/>
        <xdr:cNvGraphicFramePr/>
      </xdr:nvGraphicFramePr>
      <xdr:xfrm>
        <a:off x="581025" y="0"/>
        <a:ext cx="512445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85"/>
  <sheetViews>
    <sheetView workbookViewId="0" topLeftCell="A1">
      <selection activeCell="C15" sqref="C15"/>
    </sheetView>
  </sheetViews>
  <sheetFormatPr defaultColWidth="11.421875" defaultRowHeight="12.75"/>
  <sheetData>
    <row r="1" spans="1:7" s="2" customFormat="1" ht="12.75">
      <c r="A1" s="1"/>
      <c r="B1" s="1"/>
      <c r="C1" s="1"/>
      <c r="D1" s="1"/>
      <c r="E1" s="1"/>
      <c r="F1" s="1"/>
      <c r="G1" s="1"/>
    </row>
    <row r="2" spans="1:7" ht="12.75">
      <c r="A2" s="3"/>
      <c r="B2" s="3"/>
      <c r="C2" s="3"/>
      <c r="D2" s="3"/>
      <c r="E2" s="3"/>
      <c r="F2" s="3"/>
      <c r="G2" s="3"/>
    </row>
    <row r="3" spans="1:7" ht="12.75">
      <c r="A3" s="3"/>
      <c r="B3" s="3"/>
      <c r="C3" s="3"/>
      <c r="D3" s="3"/>
      <c r="E3" s="3"/>
      <c r="F3" s="3"/>
      <c r="G3" s="3"/>
    </row>
    <row r="4" spans="1:7" ht="12.75">
      <c r="A4" s="3"/>
      <c r="B4" s="3"/>
      <c r="C4" s="3"/>
      <c r="D4" s="3"/>
      <c r="E4" s="3"/>
      <c r="F4" s="3"/>
      <c r="G4" s="3"/>
    </row>
    <row r="5" spans="1:7" ht="12.75">
      <c r="A5" s="3"/>
      <c r="B5" s="3"/>
      <c r="C5" s="3"/>
      <c r="D5" s="3"/>
      <c r="E5" s="3"/>
      <c r="F5" s="3"/>
      <c r="G5" s="3"/>
    </row>
    <row r="6" spans="1:7" ht="12.75">
      <c r="A6" s="3"/>
      <c r="B6" s="3"/>
      <c r="C6" s="3"/>
      <c r="D6" s="3"/>
      <c r="E6" s="3"/>
      <c r="F6" s="3"/>
      <c r="G6" s="3"/>
    </row>
    <row r="7" spans="1:7" ht="40.5" customHeight="1">
      <c r="A7" s="119" t="s">
        <v>0</v>
      </c>
      <c r="B7" s="119"/>
      <c r="C7" s="119"/>
      <c r="D7" s="119"/>
      <c r="E7" s="119"/>
      <c r="F7" s="119"/>
      <c r="G7" s="119"/>
    </row>
    <row r="8" spans="1:7" ht="20.25">
      <c r="A8" s="118"/>
      <c r="B8" s="118"/>
      <c r="C8" s="118"/>
      <c r="D8" s="118"/>
      <c r="E8" s="118"/>
      <c r="F8" s="118"/>
      <c r="G8" s="118"/>
    </row>
    <row r="9" spans="1:7" ht="20.25">
      <c r="A9" s="118"/>
      <c r="B9" s="118"/>
      <c r="C9" s="118"/>
      <c r="D9" s="118"/>
      <c r="E9" s="118"/>
      <c r="F9" s="118"/>
      <c r="G9" s="118"/>
    </row>
    <row r="10" spans="1:7" ht="20.25">
      <c r="A10" s="4"/>
      <c r="B10" s="3"/>
      <c r="C10" s="3"/>
      <c r="D10" s="3"/>
      <c r="E10" s="3"/>
      <c r="F10" s="3"/>
      <c r="G10" s="3"/>
    </row>
    <row r="11" spans="1:7" ht="20.25">
      <c r="A11" s="4"/>
      <c r="B11" s="3"/>
      <c r="C11" s="3"/>
      <c r="D11" s="3"/>
      <c r="E11" s="3"/>
      <c r="F11" s="3"/>
      <c r="G11" s="3"/>
    </row>
    <row r="12" spans="1:7" ht="20.25">
      <c r="A12" s="118" t="s">
        <v>324</v>
      </c>
      <c r="B12" s="118"/>
      <c r="C12" s="118"/>
      <c r="D12" s="118"/>
      <c r="E12" s="118"/>
      <c r="F12" s="118"/>
      <c r="G12" s="118"/>
    </row>
    <row r="13" spans="1:7" ht="20.25">
      <c r="A13" s="118"/>
      <c r="B13" s="118"/>
      <c r="C13" s="118"/>
      <c r="D13" s="118"/>
      <c r="E13" s="118"/>
      <c r="F13" s="118"/>
      <c r="G13" s="118"/>
    </row>
    <row r="14" spans="1:7" ht="20.25">
      <c r="A14" s="4"/>
      <c r="B14" s="3"/>
      <c r="C14" s="3"/>
      <c r="D14" s="3"/>
      <c r="E14" s="3"/>
      <c r="F14" s="3"/>
      <c r="G14" s="3"/>
    </row>
    <row r="15" spans="1:7" ht="20.25">
      <c r="A15" s="4"/>
      <c r="B15" s="3"/>
      <c r="C15" s="3"/>
      <c r="D15" s="3"/>
      <c r="E15" s="3"/>
      <c r="F15" s="3"/>
      <c r="G15" s="3"/>
    </row>
    <row r="16" spans="1:7" ht="20.25">
      <c r="A16" s="4"/>
      <c r="B16" s="3"/>
      <c r="C16" s="3"/>
      <c r="D16" s="3"/>
      <c r="E16" s="3"/>
      <c r="F16" s="3"/>
      <c r="G16" s="3"/>
    </row>
    <row r="17" spans="1:7" ht="20.25">
      <c r="A17" s="120"/>
      <c r="B17" s="118"/>
      <c r="C17" s="118"/>
      <c r="D17" s="118"/>
      <c r="E17" s="118"/>
      <c r="F17" s="118"/>
      <c r="G17" s="118"/>
    </row>
    <row r="18" spans="1:7" ht="20.25">
      <c r="A18" s="4"/>
      <c r="B18" s="3"/>
      <c r="C18" s="3"/>
      <c r="D18" s="3"/>
      <c r="E18" s="3"/>
      <c r="F18" s="3"/>
      <c r="G18" s="3"/>
    </row>
    <row r="19" spans="1:7" ht="20.25">
      <c r="A19" s="4"/>
      <c r="B19" s="3"/>
      <c r="C19" s="3"/>
      <c r="D19" s="3"/>
      <c r="E19" s="3"/>
      <c r="F19" s="3"/>
      <c r="G19" s="3"/>
    </row>
    <row r="20" spans="1:7" ht="20.25">
      <c r="A20" s="4"/>
      <c r="B20" s="3"/>
      <c r="C20" s="3"/>
      <c r="D20" s="3"/>
      <c r="E20" s="3"/>
      <c r="F20" s="3"/>
      <c r="G20" s="3"/>
    </row>
    <row r="21" spans="1:7" ht="20.25">
      <c r="A21" s="4"/>
      <c r="G21" s="3"/>
    </row>
    <row r="22" spans="1:7" ht="20.25">
      <c r="A22" s="4"/>
      <c r="G22" s="3"/>
    </row>
    <row r="23" spans="1:7" ht="20.25">
      <c r="A23" s="4"/>
      <c r="G23" s="3"/>
    </row>
    <row r="24" spans="1:7" ht="20.25">
      <c r="A24" s="4"/>
      <c r="B24" s="3"/>
      <c r="C24" s="3"/>
      <c r="D24" s="3"/>
      <c r="E24" s="3"/>
      <c r="F24" s="3"/>
      <c r="G24" s="3"/>
    </row>
    <row r="25" spans="1:7" ht="20.25">
      <c r="A25" s="4"/>
      <c r="B25" s="3"/>
      <c r="C25" s="3"/>
      <c r="D25" s="3"/>
      <c r="E25" s="3"/>
      <c r="F25" s="3"/>
      <c r="G25" s="3"/>
    </row>
    <row r="26" spans="1:7" ht="20.25">
      <c r="A26" s="4"/>
      <c r="B26" s="3"/>
      <c r="C26" s="3"/>
      <c r="D26" s="3"/>
      <c r="E26" s="3"/>
      <c r="F26" s="3"/>
      <c r="G26" s="3"/>
    </row>
    <row r="27" spans="1:7" ht="20.25">
      <c r="A27" s="4"/>
      <c r="B27" s="3"/>
      <c r="C27" s="3"/>
      <c r="D27" s="3"/>
      <c r="E27" s="3"/>
      <c r="F27" s="3"/>
      <c r="G27" s="3"/>
    </row>
    <row r="28" spans="1:7" ht="20.25">
      <c r="A28" s="4"/>
      <c r="B28" s="3"/>
      <c r="C28" s="3"/>
      <c r="D28" s="3"/>
      <c r="E28" s="3"/>
      <c r="F28" s="3"/>
      <c r="G28" s="3"/>
    </row>
    <row r="29" spans="1:7" ht="20.25">
      <c r="A29" s="4"/>
      <c r="B29" s="3"/>
      <c r="C29" s="3"/>
      <c r="D29" s="3"/>
      <c r="E29" s="3"/>
      <c r="F29" s="3"/>
      <c r="G29" s="3"/>
    </row>
    <row r="30" spans="1:7" ht="20.25">
      <c r="A30" s="4"/>
      <c r="B30" s="3"/>
      <c r="C30" s="3"/>
      <c r="D30" s="3"/>
      <c r="E30" s="3"/>
      <c r="F30" s="3"/>
      <c r="G30" s="3"/>
    </row>
    <row r="31" spans="1:7" ht="18">
      <c r="A31" s="116"/>
      <c r="B31" s="117"/>
      <c r="C31" s="117"/>
      <c r="D31" s="117"/>
      <c r="E31" s="117"/>
      <c r="F31" s="117"/>
      <c r="G31" s="117"/>
    </row>
    <row r="32" spans="1:7" ht="18">
      <c r="A32" s="116" t="s">
        <v>325</v>
      </c>
      <c r="B32" s="117"/>
      <c r="C32" s="117"/>
      <c r="D32" s="117"/>
      <c r="E32" s="117"/>
      <c r="F32" s="117"/>
      <c r="G32" s="117"/>
    </row>
    <row r="33" spans="1:7" ht="20.25">
      <c r="A33" s="5"/>
      <c r="B33" s="3"/>
      <c r="C33" s="3"/>
      <c r="D33" s="3"/>
      <c r="E33" s="3"/>
      <c r="F33" s="3"/>
      <c r="G33" s="3"/>
    </row>
    <row r="34" spans="1:7" ht="13.5" thickBot="1">
      <c r="A34" s="6"/>
      <c r="B34" s="6"/>
      <c r="C34" s="6"/>
      <c r="D34" s="6"/>
      <c r="E34" s="6"/>
      <c r="F34" s="6"/>
      <c r="G34" s="6"/>
    </row>
    <row r="40" spans="1:7" ht="12.75">
      <c r="A40" s="122" t="s">
        <v>1</v>
      </c>
      <c r="B40" s="122"/>
      <c r="C40" s="122"/>
      <c r="D40" s="122"/>
      <c r="E40" s="122"/>
      <c r="F40" s="122"/>
      <c r="G40" s="122"/>
    </row>
    <row r="41" spans="1:7" ht="12.75">
      <c r="A41" s="122" t="s">
        <v>326</v>
      </c>
      <c r="B41" s="122"/>
      <c r="C41" s="122"/>
      <c r="D41" s="122"/>
      <c r="E41" s="122"/>
      <c r="F41" s="122"/>
      <c r="G41" s="122"/>
    </row>
    <row r="42" spans="1:7" ht="12.75">
      <c r="A42" s="122"/>
      <c r="B42" s="122"/>
      <c r="C42" s="122"/>
      <c r="D42" s="122"/>
      <c r="E42" s="122"/>
      <c r="F42" s="122"/>
      <c r="G42" s="122"/>
    </row>
    <row r="43" spans="1:7" ht="12.75">
      <c r="A43" s="7"/>
      <c r="B43" s="7"/>
      <c r="C43" s="7"/>
      <c r="D43" s="7"/>
      <c r="E43" s="7"/>
      <c r="F43" s="7"/>
      <c r="G43" s="7"/>
    </row>
    <row r="44" spans="1:7" ht="12.75">
      <c r="A44" s="7"/>
      <c r="B44" s="7"/>
      <c r="C44" s="7"/>
      <c r="D44" s="7"/>
      <c r="E44" s="7"/>
      <c r="F44" s="7"/>
      <c r="G44" s="7"/>
    </row>
    <row r="45" spans="1:7" ht="12.75">
      <c r="A45" s="7"/>
      <c r="B45" s="7"/>
      <c r="C45" s="7"/>
      <c r="D45" s="7"/>
      <c r="E45" s="7"/>
      <c r="F45" s="7"/>
      <c r="G45" s="7"/>
    </row>
    <row r="46" spans="1:7" ht="12.75">
      <c r="A46" s="121"/>
      <c r="B46" s="121"/>
      <c r="C46" s="121"/>
      <c r="D46" s="121"/>
      <c r="E46" s="121"/>
      <c r="F46" s="121"/>
      <c r="G46" s="121"/>
    </row>
    <row r="47" spans="1:7" ht="12.75">
      <c r="A47" s="121"/>
      <c r="B47" s="121"/>
      <c r="C47" s="121"/>
      <c r="D47" s="121"/>
      <c r="E47" s="121"/>
      <c r="F47" s="121"/>
      <c r="G47" s="121"/>
    </row>
    <row r="48" spans="1:7" ht="12.75">
      <c r="A48" s="8"/>
      <c r="B48" s="7"/>
      <c r="C48" s="7"/>
      <c r="D48" s="7"/>
      <c r="E48" s="7"/>
      <c r="F48" s="7"/>
      <c r="G48" s="7"/>
    </row>
    <row r="49" spans="1:7" ht="12.75">
      <c r="A49" s="8"/>
      <c r="B49" s="7"/>
      <c r="C49" s="7"/>
      <c r="D49" s="7"/>
      <c r="E49" s="7"/>
      <c r="F49" s="7"/>
      <c r="G49" s="7"/>
    </row>
    <row r="50" spans="1:7" ht="12.75">
      <c r="A50" s="8"/>
      <c r="B50" s="7"/>
      <c r="C50" s="7"/>
      <c r="D50" s="7"/>
      <c r="E50" s="7"/>
      <c r="F50" s="7"/>
      <c r="G50" s="7"/>
    </row>
    <row r="51" spans="1:7" ht="12.75">
      <c r="A51" s="8"/>
      <c r="B51" s="7"/>
      <c r="C51" s="7"/>
      <c r="D51" s="7"/>
      <c r="E51" s="7"/>
      <c r="F51" s="7"/>
      <c r="G51" s="7"/>
    </row>
    <row r="52" spans="1:7" ht="12.75">
      <c r="A52" s="121" t="s">
        <v>2</v>
      </c>
      <c r="B52" s="121"/>
      <c r="C52" s="121"/>
      <c r="D52" s="121"/>
      <c r="E52" s="121"/>
      <c r="F52" s="121"/>
      <c r="G52" s="121"/>
    </row>
    <row r="53" spans="1:7" ht="12.75">
      <c r="A53" s="121" t="s">
        <v>3</v>
      </c>
      <c r="B53" s="121"/>
      <c r="C53" s="121"/>
      <c r="D53" s="121"/>
      <c r="E53" s="121"/>
      <c r="F53" s="121"/>
      <c r="G53" s="121"/>
    </row>
    <row r="54" spans="1:7" ht="12.75">
      <c r="A54" s="8"/>
      <c r="B54" s="7"/>
      <c r="C54" s="7"/>
      <c r="D54" s="7"/>
      <c r="E54" s="7"/>
      <c r="F54" s="7"/>
      <c r="G54" s="7"/>
    </row>
    <row r="55" spans="1:7" ht="12.75">
      <c r="A55" s="8"/>
      <c r="B55" s="7"/>
      <c r="C55" s="7"/>
      <c r="D55" s="7"/>
      <c r="E55" s="7"/>
      <c r="F55" s="7"/>
      <c r="G55" s="7"/>
    </row>
    <row r="56" spans="1:7" ht="12.75">
      <c r="A56" s="121" t="s">
        <v>4</v>
      </c>
      <c r="B56" s="121"/>
      <c r="C56" s="121"/>
      <c r="D56" s="121"/>
      <c r="E56" s="121"/>
      <c r="F56" s="121"/>
      <c r="G56" s="121"/>
    </row>
    <row r="57" spans="1:7" ht="12.75">
      <c r="A57" s="121" t="s">
        <v>5</v>
      </c>
      <c r="B57" s="121"/>
      <c r="C57" s="121"/>
      <c r="D57" s="121"/>
      <c r="E57" s="121"/>
      <c r="F57" s="121"/>
      <c r="G57" s="121"/>
    </row>
    <row r="58" spans="1:7" ht="12.75">
      <c r="A58" s="8"/>
      <c r="B58" s="7"/>
      <c r="C58" s="7"/>
      <c r="D58" s="7"/>
      <c r="E58" s="7"/>
      <c r="F58" s="7"/>
      <c r="G58" s="7"/>
    </row>
    <row r="59" spans="1:7" ht="12.75">
      <c r="A59" s="8"/>
      <c r="B59" s="7"/>
      <c r="C59" s="7"/>
      <c r="D59" s="7"/>
      <c r="E59" s="7"/>
      <c r="F59" s="7"/>
      <c r="G59" s="7"/>
    </row>
    <row r="60" spans="1:7" ht="12.75">
      <c r="A60" s="8"/>
      <c r="B60" s="7"/>
      <c r="C60" s="7"/>
      <c r="D60" s="7"/>
      <c r="E60" s="7"/>
      <c r="F60" s="7"/>
      <c r="G60" s="7"/>
    </row>
    <row r="61" spans="1:7" ht="12.75">
      <c r="A61" s="8"/>
      <c r="B61" s="7"/>
      <c r="C61" s="7"/>
      <c r="D61" s="7"/>
      <c r="E61" s="7"/>
      <c r="F61" s="7"/>
      <c r="G61" s="7"/>
    </row>
    <row r="62" spans="1:7" ht="12.75">
      <c r="A62" s="8"/>
      <c r="B62" s="7"/>
      <c r="C62" s="7"/>
      <c r="D62" s="7"/>
      <c r="E62" s="7"/>
      <c r="F62" s="7"/>
      <c r="G62" s="7"/>
    </row>
    <row r="63" spans="1:7" ht="12.75">
      <c r="A63" s="121" t="s">
        <v>6</v>
      </c>
      <c r="B63" s="121"/>
      <c r="C63" s="121"/>
      <c r="D63" s="121"/>
      <c r="E63" s="121"/>
      <c r="F63" s="121"/>
      <c r="G63" s="121"/>
    </row>
    <row r="64" spans="1:7" ht="12.75">
      <c r="A64" s="124" t="s">
        <v>7</v>
      </c>
      <c r="B64" s="124"/>
      <c r="C64" s="124"/>
      <c r="D64" s="124"/>
      <c r="E64" s="124"/>
      <c r="F64" s="124"/>
      <c r="G64" s="124"/>
    </row>
    <row r="65" spans="1:7" ht="12.75">
      <c r="A65" s="121" t="s">
        <v>8</v>
      </c>
      <c r="B65" s="121"/>
      <c r="C65" s="121"/>
      <c r="D65" s="121"/>
      <c r="E65" s="121"/>
      <c r="F65" s="121"/>
      <c r="G65" s="121"/>
    </row>
    <row r="73" spans="1:7" ht="12.75" customHeight="1">
      <c r="A73" s="7"/>
      <c r="B73" s="2"/>
      <c r="C73" s="7"/>
      <c r="D73" s="7"/>
      <c r="E73" s="7"/>
      <c r="F73" s="7"/>
      <c r="G73" s="7"/>
    </row>
    <row r="74" ht="12.75" customHeight="1">
      <c r="G74" s="7"/>
    </row>
    <row r="75" spans="1:7" ht="12.75">
      <c r="A75" s="7"/>
      <c r="B75" s="7"/>
      <c r="C75" s="7"/>
      <c r="D75" s="7"/>
      <c r="E75" s="7"/>
      <c r="F75" s="7"/>
      <c r="G75" s="7"/>
    </row>
    <row r="76" spans="1:7" ht="12.75">
      <c r="A76" s="9"/>
      <c r="B76" s="7"/>
      <c r="C76" s="7"/>
      <c r="D76" s="7"/>
      <c r="E76" s="7"/>
      <c r="F76" s="7"/>
      <c r="G76" s="7"/>
    </row>
    <row r="77" spans="1:7" ht="12.75">
      <c r="A77" s="7"/>
      <c r="B77" s="7"/>
      <c r="C77" s="7"/>
      <c r="D77" s="7"/>
      <c r="E77" s="7"/>
      <c r="F77" s="7"/>
      <c r="G77" s="7"/>
    </row>
    <row r="79" spans="1:7" ht="12.75">
      <c r="A79" s="7"/>
      <c r="B79" s="7"/>
      <c r="C79" s="7"/>
      <c r="D79" s="7"/>
      <c r="E79" s="7"/>
      <c r="F79" s="7"/>
      <c r="G79" s="7"/>
    </row>
    <row r="80" spans="1:7" ht="12.75">
      <c r="A80" s="7"/>
      <c r="B80" s="7"/>
      <c r="C80" s="7"/>
      <c r="D80" s="7"/>
      <c r="E80" s="7"/>
      <c r="F80" s="7"/>
      <c r="G80" s="7"/>
    </row>
    <row r="81" spans="1:7" ht="12.75">
      <c r="A81" s="123" t="s">
        <v>327</v>
      </c>
      <c r="B81" s="121"/>
      <c r="C81" s="121"/>
      <c r="D81" s="121"/>
      <c r="E81" s="121"/>
      <c r="F81" s="121"/>
      <c r="G81" s="121"/>
    </row>
    <row r="82" spans="1:7" ht="12.75">
      <c r="A82" s="7"/>
      <c r="B82" s="7"/>
      <c r="C82" s="7"/>
      <c r="D82" s="7"/>
      <c r="E82" s="7"/>
      <c r="F82" s="7"/>
      <c r="G82" s="7"/>
    </row>
    <row r="83" spans="1:7" ht="12.75">
      <c r="A83" s="121" t="s">
        <v>9</v>
      </c>
      <c r="B83" s="121"/>
      <c r="C83" s="121"/>
      <c r="D83" s="121"/>
      <c r="E83" s="121"/>
      <c r="F83" s="121"/>
      <c r="G83" s="121"/>
    </row>
    <row r="84" spans="1:7" ht="12.75">
      <c r="A84" s="121" t="s">
        <v>10</v>
      </c>
      <c r="B84" s="121"/>
      <c r="C84" s="121"/>
      <c r="D84" s="121"/>
      <c r="E84" s="121"/>
      <c r="F84" s="121"/>
      <c r="G84" s="121"/>
    </row>
    <row r="85" spans="1:7" ht="12.75">
      <c r="A85" s="121"/>
      <c r="B85" s="121"/>
      <c r="C85" s="121"/>
      <c r="D85" s="121"/>
      <c r="E85" s="121"/>
      <c r="F85" s="121"/>
      <c r="G85" s="121"/>
    </row>
  </sheetData>
  <mergeCells count="24">
    <mergeCell ref="A84:G84"/>
    <mergeCell ref="A85:G85"/>
    <mergeCell ref="A56:G56"/>
    <mergeCell ref="A57:G57"/>
    <mergeCell ref="A81:G81"/>
    <mergeCell ref="A83:G83"/>
    <mergeCell ref="A64:G64"/>
    <mergeCell ref="A63:G63"/>
    <mergeCell ref="A65:G65"/>
    <mergeCell ref="A47:G47"/>
    <mergeCell ref="A52:G52"/>
    <mergeCell ref="A53:G53"/>
    <mergeCell ref="A40:G40"/>
    <mergeCell ref="A41:G41"/>
    <mergeCell ref="A42:G42"/>
    <mergeCell ref="A46:G46"/>
    <mergeCell ref="A32:G32"/>
    <mergeCell ref="A13:G13"/>
    <mergeCell ref="A7:G7"/>
    <mergeCell ref="A8:G8"/>
    <mergeCell ref="A12:G12"/>
    <mergeCell ref="A17:G17"/>
    <mergeCell ref="A9:G9"/>
    <mergeCell ref="A31:G31"/>
  </mergeCells>
  <printOptions horizontalCentered="1" verticalCentered="1"/>
  <pageMargins left="0.7874015748031497" right="0.7874015748031497" top="0.58" bottom="0.7874015748031497" header="0" footer="0"/>
  <pageSetup horizontalDpi="300" verticalDpi="300" orientation="portrait" paperSize="127" scale="90" r:id="rId2"/>
  <rowBreaks count="1" manualBreakCount="1">
    <brk id="34" max="255" man="1"/>
  </rowBreaks>
  <drawing r:id="rId1"/>
</worksheet>
</file>

<file path=xl/worksheets/sheet2.xml><?xml version="1.0" encoding="utf-8"?>
<worksheet xmlns="http://schemas.openxmlformats.org/spreadsheetml/2006/main" xmlns:r="http://schemas.openxmlformats.org/officeDocument/2006/relationships">
  <dimension ref="A1:G42"/>
  <sheetViews>
    <sheetView workbookViewId="0" topLeftCell="A4">
      <selection activeCell="J33" sqref="J33"/>
    </sheetView>
  </sheetViews>
  <sheetFormatPr defaultColWidth="11.421875" defaultRowHeight="12.75"/>
  <cols>
    <col min="6" max="6" width="13.7109375" style="0" customWidth="1"/>
  </cols>
  <sheetData>
    <row r="1" spans="1:7" ht="12.75">
      <c r="A1" s="10"/>
      <c r="B1" s="10"/>
      <c r="C1" s="10"/>
      <c r="D1" s="10"/>
      <c r="E1" s="10"/>
      <c r="F1" s="10"/>
      <c r="G1" s="10"/>
    </row>
    <row r="2" spans="1:7" ht="12.75">
      <c r="A2" s="11"/>
      <c r="B2" s="11"/>
      <c r="C2" s="11"/>
      <c r="D2" s="11"/>
      <c r="E2" s="11"/>
      <c r="F2" s="11"/>
      <c r="G2" s="11"/>
    </row>
    <row r="3" spans="1:7" ht="12.75">
      <c r="A3" s="11"/>
      <c r="B3" s="11"/>
      <c r="C3" s="11"/>
      <c r="D3" s="11"/>
      <c r="E3" s="11"/>
      <c r="F3" s="11"/>
      <c r="G3" s="11"/>
    </row>
    <row r="4" spans="3:7" ht="12.75">
      <c r="C4" s="12"/>
      <c r="E4" s="12"/>
      <c r="F4" s="12"/>
      <c r="G4" s="12"/>
    </row>
    <row r="5" spans="1:7" ht="12.75">
      <c r="A5" s="13"/>
      <c r="B5" s="12"/>
      <c r="C5" s="12"/>
      <c r="D5" s="12"/>
      <c r="E5" s="12"/>
      <c r="F5" s="12"/>
      <c r="G5" s="12"/>
    </row>
    <row r="6" spans="1:7" ht="12.75">
      <c r="A6" s="14"/>
      <c r="B6" s="14"/>
      <c r="C6" s="14"/>
      <c r="D6" s="14"/>
      <c r="E6" s="14"/>
      <c r="F6" s="14"/>
      <c r="G6" s="14"/>
    </row>
    <row r="7" spans="1:7" ht="12.75">
      <c r="A7" s="125" t="s">
        <v>11</v>
      </c>
      <c r="B7" s="125"/>
      <c r="C7" s="125"/>
      <c r="D7" s="125"/>
      <c r="E7" s="125"/>
      <c r="F7" s="125"/>
      <c r="G7" s="125"/>
    </row>
    <row r="8" spans="1:7" ht="12.75">
      <c r="A8" s="14"/>
      <c r="B8" s="14"/>
      <c r="C8" s="14"/>
      <c r="D8" s="14"/>
      <c r="E8" s="14"/>
      <c r="F8" s="14"/>
      <c r="G8" s="14"/>
    </row>
    <row r="9" spans="1:7" ht="12.75">
      <c r="A9" s="14"/>
      <c r="B9" s="14"/>
      <c r="C9" s="14"/>
      <c r="D9" s="14"/>
      <c r="E9" s="14"/>
      <c r="F9" s="14"/>
      <c r="G9" s="14"/>
    </row>
    <row r="10" spans="1:7" ht="12.75">
      <c r="A10" s="15" t="s">
        <v>12</v>
      </c>
      <c r="B10" s="16" t="s">
        <v>13</v>
      </c>
      <c r="C10" s="16"/>
      <c r="D10" s="16"/>
      <c r="E10" s="16"/>
      <c r="F10" s="16"/>
      <c r="G10" s="17" t="s">
        <v>14</v>
      </c>
    </row>
    <row r="11" spans="1:7" ht="12.75">
      <c r="A11" s="14"/>
      <c r="B11" s="14"/>
      <c r="C11" s="14"/>
      <c r="D11" s="14"/>
      <c r="E11" s="14"/>
      <c r="F11" s="14"/>
      <c r="G11" s="18"/>
    </row>
    <row r="12" spans="1:7" ht="12.75">
      <c r="A12" s="19" t="s">
        <v>15</v>
      </c>
      <c r="B12" s="14" t="s">
        <v>16</v>
      </c>
      <c r="C12" s="14"/>
      <c r="D12" s="14"/>
      <c r="E12" s="14"/>
      <c r="F12" s="14"/>
      <c r="G12" s="20">
        <v>4</v>
      </c>
    </row>
    <row r="13" spans="1:7" ht="12.75">
      <c r="A13" s="19" t="s">
        <v>17</v>
      </c>
      <c r="B13" s="14" t="s">
        <v>18</v>
      </c>
      <c r="C13" s="14"/>
      <c r="D13" s="14"/>
      <c r="E13" s="14"/>
      <c r="F13" s="14"/>
      <c r="G13" s="20">
        <v>5</v>
      </c>
    </row>
    <row r="14" spans="1:7" ht="12.75">
      <c r="A14" s="19" t="s">
        <v>19</v>
      </c>
      <c r="B14" s="14" t="s">
        <v>20</v>
      </c>
      <c r="C14" s="14"/>
      <c r="D14" s="14"/>
      <c r="E14" s="14"/>
      <c r="F14" s="14"/>
      <c r="G14" s="20">
        <v>6</v>
      </c>
    </row>
    <row r="15" spans="1:7" ht="12.75">
      <c r="A15" s="19" t="s">
        <v>21</v>
      </c>
      <c r="B15" s="14" t="s">
        <v>22</v>
      </c>
      <c r="C15" s="14"/>
      <c r="D15" s="14"/>
      <c r="E15" s="14"/>
      <c r="F15" s="14"/>
      <c r="G15" s="20">
        <v>8</v>
      </c>
    </row>
    <row r="16" spans="1:7" ht="12.75">
      <c r="A16" s="19" t="s">
        <v>23</v>
      </c>
      <c r="B16" s="14" t="s">
        <v>24</v>
      </c>
      <c r="C16" s="14"/>
      <c r="D16" s="14"/>
      <c r="E16" s="14"/>
      <c r="F16" s="14"/>
      <c r="G16" s="20">
        <v>9</v>
      </c>
    </row>
    <row r="17" spans="1:7" ht="12.75">
      <c r="A17" s="19" t="s">
        <v>25</v>
      </c>
      <c r="B17" s="14" t="s">
        <v>26</v>
      </c>
      <c r="C17" s="14"/>
      <c r="D17" s="14"/>
      <c r="E17" s="14"/>
      <c r="F17" s="14"/>
      <c r="G17" s="20">
        <v>10</v>
      </c>
    </row>
    <row r="18" spans="1:7" ht="12.75">
      <c r="A18" s="19" t="s">
        <v>27</v>
      </c>
      <c r="B18" s="14" t="s">
        <v>28</v>
      </c>
      <c r="C18" s="14"/>
      <c r="D18" s="14"/>
      <c r="E18" s="14"/>
      <c r="F18" s="14"/>
      <c r="G18" s="20">
        <v>11</v>
      </c>
    </row>
    <row r="19" spans="1:7" ht="12.75">
      <c r="A19" s="19" t="s">
        <v>29</v>
      </c>
      <c r="B19" s="14" t="s">
        <v>30</v>
      </c>
      <c r="C19" s="14"/>
      <c r="D19" s="14"/>
      <c r="E19" s="14"/>
      <c r="F19" s="14"/>
      <c r="G19" s="20">
        <v>12</v>
      </c>
    </row>
    <row r="20" spans="1:7" ht="12.75">
      <c r="A20" s="19" t="s">
        <v>31</v>
      </c>
      <c r="B20" s="14" t="s">
        <v>32</v>
      </c>
      <c r="C20" s="14"/>
      <c r="D20" s="14"/>
      <c r="E20" s="14"/>
      <c r="F20" s="14"/>
      <c r="G20" s="20">
        <v>13</v>
      </c>
    </row>
    <row r="21" spans="1:7" ht="12.75">
      <c r="A21" s="19" t="s">
        <v>33</v>
      </c>
      <c r="B21" s="14" t="s">
        <v>34</v>
      </c>
      <c r="C21" s="14"/>
      <c r="D21" s="14"/>
      <c r="E21" s="14"/>
      <c r="F21" s="14"/>
      <c r="G21" s="20">
        <v>14</v>
      </c>
    </row>
    <row r="22" spans="1:7" ht="12.75">
      <c r="A22" s="19" t="s">
        <v>35</v>
      </c>
      <c r="B22" s="14" t="s">
        <v>36</v>
      </c>
      <c r="C22" s="14"/>
      <c r="D22" s="14"/>
      <c r="E22" s="14"/>
      <c r="F22" s="14"/>
      <c r="G22" s="20">
        <v>15</v>
      </c>
    </row>
    <row r="23" spans="1:7" ht="12.75">
      <c r="A23" s="19" t="s">
        <v>37</v>
      </c>
      <c r="B23" s="14" t="s">
        <v>38</v>
      </c>
      <c r="C23" s="14"/>
      <c r="D23" s="14"/>
      <c r="E23" s="14"/>
      <c r="F23" s="14"/>
      <c r="G23" s="20">
        <v>16</v>
      </c>
    </row>
    <row r="24" spans="1:7" ht="12.75">
      <c r="A24" s="19" t="s">
        <v>39</v>
      </c>
      <c r="B24" s="14" t="s">
        <v>40</v>
      </c>
      <c r="C24" s="14"/>
      <c r="D24" s="14"/>
      <c r="E24" s="14"/>
      <c r="F24" s="14"/>
      <c r="G24" s="20">
        <v>17</v>
      </c>
    </row>
    <row r="25" spans="1:7" ht="12.75">
      <c r="A25" s="19" t="s">
        <v>41</v>
      </c>
      <c r="B25" s="14" t="s">
        <v>42</v>
      </c>
      <c r="C25" s="14"/>
      <c r="D25" s="14"/>
      <c r="E25" s="14"/>
      <c r="F25" s="14"/>
      <c r="G25" s="20">
        <v>18</v>
      </c>
    </row>
    <row r="26" spans="1:7" ht="12.75">
      <c r="A26" s="19" t="s">
        <v>43</v>
      </c>
      <c r="B26" s="14" t="s">
        <v>44</v>
      </c>
      <c r="C26" s="14"/>
      <c r="D26" s="14"/>
      <c r="E26" s="14"/>
      <c r="F26" s="14"/>
      <c r="G26" s="20">
        <v>19</v>
      </c>
    </row>
    <row r="27" spans="1:7" ht="12.75">
      <c r="A27" s="19" t="s">
        <v>45</v>
      </c>
      <c r="B27" s="14" t="s">
        <v>46</v>
      </c>
      <c r="C27" s="14"/>
      <c r="D27" s="14"/>
      <c r="E27" s="14"/>
      <c r="F27" s="14"/>
      <c r="G27" s="20">
        <v>20</v>
      </c>
    </row>
    <row r="28" spans="1:7" ht="12.75">
      <c r="A28" s="19"/>
      <c r="B28" s="14"/>
      <c r="C28" s="14"/>
      <c r="D28" s="14"/>
      <c r="E28" s="14"/>
      <c r="F28" s="14"/>
      <c r="G28" s="20"/>
    </row>
    <row r="29" spans="1:7" ht="12.75">
      <c r="A29" s="19"/>
      <c r="B29" s="14"/>
      <c r="C29" s="14"/>
      <c r="D29" s="14"/>
      <c r="E29" s="14"/>
      <c r="F29" s="14"/>
      <c r="G29" s="20"/>
    </row>
    <row r="30" spans="1:7" ht="12.75">
      <c r="A30" s="19"/>
      <c r="B30" s="14"/>
      <c r="C30" s="14"/>
      <c r="D30" s="14"/>
      <c r="E30" s="14"/>
      <c r="F30" s="14"/>
      <c r="G30" s="20"/>
    </row>
    <row r="31" spans="1:7" ht="12.75">
      <c r="A31" s="19"/>
      <c r="B31" s="14"/>
      <c r="C31" s="14"/>
      <c r="D31" s="14"/>
      <c r="E31" s="14"/>
      <c r="F31" s="14"/>
      <c r="G31" s="20"/>
    </row>
    <row r="32" spans="1:7" ht="12.75">
      <c r="A32" s="15" t="s">
        <v>47</v>
      </c>
      <c r="B32" s="16" t="s">
        <v>13</v>
      </c>
      <c r="C32" s="16"/>
      <c r="D32" s="16"/>
      <c r="E32" s="16"/>
      <c r="F32" s="16"/>
      <c r="G32" s="17" t="s">
        <v>14</v>
      </c>
    </row>
    <row r="33" spans="1:7" ht="12.75">
      <c r="A33" s="21"/>
      <c r="B33" s="14"/>
      <c r="C33" s="14"/>
      <c r="D33" s="14"/>
      <c r="E33" s="14"/>
      <c r="F33" s="14"/>
      <c r="G33" s="20"/>
    </row>
    <row r="34" spans="1:7" s="3" customFormat="1" ht="12.75">
      <c r="A34" s="19" t="s">
        <v>15</v>
      </c>
      <c r="B34" s="19" t="s">
        <v>48</v>
      </c>
      <c r="C34" s="14"/>
      <c r="D34" s="14"/>
      <c r="E34" s="14"/>
      <c r="F34" s="14"/>
      <c r="G34" s="20">
        <v>4</v>
      </c>
    </row>
    <row r="35" spans="1:7" ht="12.75">
      <c r="A35" s="22"/>
      <c r="B35" s="22"/>
      <c r="C35" s="23"/>
      <c r="D35" s="23"/>
      <c r="E35" s="23"/>
      <c r="F35" s="23"/>
      <c r="G35" s="24"/>
    </row>
    <row r="36" spans="1:7" ht="12.75">
      <c r="A36" s="19"/>
      <c r="B36" s="14"/>
      <c r="C36" s="14"/>
      <c r="D36" s="14"/>
      <c r="E36" s="14"/>
      <c r="F36" s="14"/>
      <c r="G36" s="20"/>
    </row>
    <row r="37" spans="1:7" ht="81.75" customHeight="1">
      <c r="A37" s="126" t="s">
        <v>306</v>
      </c>
      <c r="B37" s="126"/>
      <c r="C37" s="126"/>
      <c r="D37" s="126"/>
      <c r="E37" s="126"/>
      <c r="F37" s="126"/>
      <c r="G37" s="126"/>
    </row>
    <row r="39" spans="1:7" ht="12.75">
      <c r="A39" s="3"/>
      <c r="B39" s="3"/>
      <c r="C39" s="3"/>
      <c r="D39" s="3"/>
      <c r="E39" s="3"/>
      <c r="F39" s="3"/>
      <c r="G39" s="3"/>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sheetData>
  <mergeCells count="2">
    <mergeCell ref="A7:G7"/>
    <mergeCell ref="A37:G37"/>
  </mergeCells>
  <printOptions horizontalCentered="1"/>
  <pageMargins left="0.7874015748031497" right="0.7874015748031497" top="1.3474015748031496" bottom="0.7874015748031497" header="0" footer="0.5905511811023623"/>
  <pageSetup horizontalDpi="300" verticalDpi="300" orientation="portrait" paperSize="127" scale="90" r:id="rId1"/>
</worksheet>
</file>

<file path=xl/worksheets/sheet3.xml><?xml version="1.0" encoding="utf-8"?>
<worksheet xmlns="http://schemas.openxmlformats.org/spreadsheetml/2006/main" xmlns:r="http://schemas.openxmlformats.org/officeDocument/2006/relationships">
  <dimension ref="A1:Z63"/>
  <sheetViews>
    <sheetView view="pageBreakPreview" zoomScaleSheetLayoutView="100" workbookViewId="0" topLeftCell="A1">
      <selection activeCell="B23" sqref="B23:C23"/>
    </sheetView>
  </sheetViews>
  <sheetFormatPr defaultColWidth="11.421875" defaultRowHeight="12.75"/>
  <cols>
    <col min="1" max="1" width="34.42187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19" width="11.57421875" style="46" bestFit="1" customWidth="1"/>
    <col min="20" max="20" width="20.28125" style="46" customWidth="1"/>
    <col min="21" max="16384" width="11.421875" style="46" customWidth="1"/>
  </cols>
  <sheetData>
    <row r="1" spans="1:26" s="7" customFormat="1" ht="15.75" customHeight="1">
      <c r="A1" s="127" t="s">
        <v>49</v>
      </c>
      <c r="B1" s="127"/>
      <c r="C1" s="127"/>
      <c r="D1" s="127"/>
      <c r="E1" s="127"/>
      <c r="F1" s="127"/>
      <c r="G1" s="25"/>
      <c r="P1" s="25"/>
      <c r="Q1" s="25"/>
      <c r="R1" s="25"/>
      <c r="S1" s="25"/>
      <c r="T1" s="25"/>
      <c r="W1" s="26"/>
      <c r="X1" s="26"/>
      <c r="Y1" s="26"/>
      <c r="Z1" s="25"/>
    </row>
    <row r="2" spans="1:26" s="7" customFormat="1" ht="15.75" customHeight="1">
      <c r="A2" s="128" t="s">
        <v>50</v>
      </c>
      <c r="B2" s="128"/>
      <c r="C2" s="128"/>
      <c r="D2" s="128"/>
      <c r="E2" s="128"/>
      <c r="F2" s="128"/>
      <c r="G2" s="25"/>
      <c r="P2" s="25"/>
      <c r="Q2" s="25"/>
      <c r="R2" s="25"/>
      <c r="S2" s="25"/>
      <c r="T2" s="25"/>
      <c r="W2" s="26"/>
      <c r="Z2" s="25"/>
    </row>
    <row r="3" spans="1:26" s="7" customFormat="1" ht="15.75" customHeight="1">
      <c r="A3" s="128" t="s">
        <v>51</v>
      </c>
      <c r="B3" s="128"/>
      <c r="C3" s="128"/>
      <c r="D3" s="128"/>
      <c r="E3" s="128"/>
      <c r="F3" s="128"/>
      <c r="G3" s="25"/>
      <c r="P3" s="25"/>
      <c r="Q3" s="25"/>
      <c r="R3" s="25"/>
      <c r="S3" s="25"/>
      <c r="T3" s="25"/>
      <c r="V3" s="2"/>
      <c r="W3" s="26"/>
      <c r="X3" s="26"/>
      <c r="Y3" s="26"/>
      <c r="Z3" s="25"/>
    </row>
    <row r="4" spans="1:26" s="7" customFormat="1" ht="15.75" customHeight="1">
      <c r="A4" s="129"/>
      <c r="B4" s="129"/>
      <c r="C4" s="129"/>
      <c r="D4" s="129"/>
      <c r="E4" s="129"/>
      <c r="F4" s="129"/>
      <c r="G4" s="25"/>
      <c r="I4" s="26"/>
      <c r="P4" s="25"/>
      <c r="Q4" s="25"/>
      <c r="R4" s="25"/>
      <c r="S4" s="25"/>
      <c r="T4" s="25"/>
      <c r="Z4" s="25"/>
    </row>
    <row r="5" spans="1:26" s="7" customFormat="1" ht="12.75">
      <c r="A5" s="27" t="s">
        <v>52</v>
      </c>
      <c r="B5" s="28">
        <v>2007</v>
      </c>
      <c r="C5" s="29">
        <v>2007</v>
      </c>
      <c r="D5" s="29">
        <v>2008</v>
      </c>
      <c r="E5" s="30" t="s">
        <v>53</v>
      </c>
      <c r="F5" s="30" t="s">
        <v>54</v>
      </c>
      <c r="P5" s="25"/>
      <c r="Q5" s="25"/>
      <c r="R5" s="25"/>
      <c r="S5" s="25"/>
      <c r="T5" s="25"/>
      <c r="Z5" s="25"/>
    </row>
    <row r="6" spans="1:26" s="7" customFormat="1" ht="12.75">
      <c r="A6" s="31"/>
      <c r="B6" s="31" t="s">
        <v>55</v>
      </c>
      <c r="C6" s="29" t="s">
        <v>328</v>
      </c>
      <c r="D6" s="29" t="str">
        <f>+C6</f>
        <v>ene- may</v>
      </c>
      <c r="E6" s="30" t="s">
        <v>56</v>
      </c>
      <c r="F6" s="32">
        <v>2008</v>
      </c>
      <c r="P6" s="25"/>
      <c r="Q6" s="25"/>
      <c r="R6" s="25"/>
      <c r="S6" s="25"/>
      <c r="T6" s="25"/>
      <c r="W6" s="33"/>
      <c r="X6" s="34"/>
      <c r="Y6" s="35"/>
      <c r="Z6" s="25"/>
    </row>
    <row r="7" spans="7:21" ht="12.75">
      <c r="G7" s="37"/>
      <c r="P7" t="s">
        <v>52</v>
      </c>
      <c r="Q7" s="36" t="s">
        <v>57</v>
      </c>
      <c r="U7" s="37"/>
    </row>
    <row r="8" spans="1:21" ht="12.75">
      <c r="A8" t="s">
        <v>58</v>
      </c>
      <c r="B8" s="37">
        <v>478.457</v>
      </c>
      <c r="C8" s="37">
        <v>0</v>
      </c>
      <c r="D8" s="37">
        <v>3318.458</v>
      </c>
      <c r="E8" s="38"/>
      <c r="F8" s="38">
        <f aca="true" t="shared" si="0" ref="F8:F24">+D8/$D$24</f>
        <v>0.0005861524347782581</v>
      </c>
      <c r="G8" s="37"/>
      <c r="Q8" s="36"/>
      <c r="S8" t="str">
        <f>+A8</f>
        <v>Región de Arica y Parinacota</v>
      </c>
      <c r="T8" s="52">
        <f>+D8</f>
        <v>3318.458</v>
      </c>
      <c r="U8" s="37"/>
    </row>
    <row r="9" spans="1:21" ht="12.75">
      <c r="A9" s="3" t="s">
        <v>59</v>
      </c>
      <c r="B9" s="37">
        <v>16641.44</v>
      </c>
      <c r="C9" s="37">
        <v>6313.039</v>
      </c>
      <c r="D9" s="37">
        <v>6580.002</v>
      </c>
      <c r="E9" s="38">
        <f aca="true" t="shared" si="1" ref="E8:E18">+(D9-C9)/C9</f>
        <v>0.042287557545581556</v>
      </c>
      <c r="F9" s="38">
        <f t="shared" si="0"/>
        <v>0.0011622519233770046</v>
      </c>
      <c r="P9" s="3" t="s">
        <v>309</v>
      </c>
      <c r="Q9" s="52">
        <v>1961419.851</v>
      </c>
      <c r="S9" t="str">
        <f aca="true" t="shared" si="2" ref="S9:S23">+A9</f>
        <v>Región de Tarapacá</v>
      </c>
      <c r="T9" s="52">
        <f aca="true" t="shared" si="3" ref="T9:T23">+D9</f>
        <v>6580.002</v>
      </c>
      <c r="U9" s="37"/>
    </row>
    <row r="10" spans="1:21" ht="12.75">
      <c r="A10" s="3" t="s">
        <v>60</v>
      </c>
      <c r="B10" s="37">
        <v>2854.286</v>
      </c>
      <c r="C10" s="37">
        <v>1706.748</v>
      </c>
      <c r="D10" s="37">
        <v>973.878</v>
      </c>
      <c r="E10" s="38">
        <f t="shared" si="1"/>
        <v>-0.4293955522432134</v>
      </c>
      <c r="F10" s="38">
        <f t="shared" si="0"/>
        <v>0.0001720199444672738</v>
      </c>
      <c r="P10" s="3" t="s">
        <v>310</v>
      </c>
      <c r="Q10" s="52">
        <v>986405.947</v>
      </c>
      <c r="S10" t="str">
        <f t="shared" si="2"/>
        <v>Región de Antofagasta</v>
      </c>
      <c r="T10" s="52">
        <f t="shared" si="3"/>
        <v>973.878</v>
      </c>
      <c r="U10" s="37"/>
    </row>
    <row r="11" spans="1:21" ht="12.75">
      <c r="A11" s="3" t="s">
        <v>61</v>
      </c>
      <c r="B11" s="37">
        <v>164093.462</v>
      </c>
      <c r="C11" s="37">
        <v>111065.044</v>
      </c>
      <c r="D11" s="37">
        <v>187687.497</v>
      </c>
      <c r="E11" s="38">
        <f t="shared" si="1"/>
        <v>0.6898881073688676</v>
      </c>
      <c r="F11" s="38">
        <f t="shared" si="0"/>
        <v>0.033151989069618186</v>
      </c>
      <c r="P11" s="3" t="s">
        <v>311</v>
      </c>
      <c r="Q11" s="52">
        <v>720273.049</v>
      </c>
      <c r="S11" t="str">
        <f t="shared" si="2"/>
        <v>Región de Atacama</v>
      </c>
      <c r="T11" s="52">
        <f t="shared" si="3"/>
        <v>187687.497</v>
      </c>
      <c r="U11" s="37"/>
    </row>
    <row r="12" spans="1:21" ht="12.75">
      <c r="A12" s="3" t="s">
        <v>62</v>
      </c>
      <c r="B12" s="37">
        <v>395229.651</v>
      </c>
      <c r="C12" s="37">
        <v>273131.061</v>
      </c>
      <c r="D12" s="37">
        <v>213323.263</v>
      </c>
      <c r="E12" s="38">
        <f t="shared" si="1"/>
        <v>-0.21897106019736065</v>
      </c>
      <c r="F12" s="38">
        <f t="shared" si="0"/>
        <v>0.03768013637728508</v>
      </c>
      <c r="P12" s="3" t="s">
        <v>313</v>
      </c>
      <c r="Q12" s="52">
        <v>633564.491</v>
      </c>
      <c r="S12" t="str">
        <f t="shared" si="2"/>
        <v>Región de Coquimbo</v>
      </c>
      <c r="T12" s="52">
        <f t="shared" si="3"/>
        <v>213323.263</v>
      </c>
      <c r="U12" s="37"/>
    </row>
    <row r="13" spans="1:21" ht="12.75">
      <c r="A13" s="3" t="s">
        <v>63</v>
      </c>
      <c r="B13" s="37">
        <v>1076714.514</v>
      </c>
      <c r="C13" s="37">
        <v>596373.017</v>
      </c>
      <c r="D13" s="37">
        <v>633564.491</v>
      </c>
      <c r="E13" s="38">
        <f t="shared" si="1"/>
        <v>0.06236277118486742</v>
      </c>
      <c r="F13" s="38">
        <f t="shared" si="0"/>
        <v>0.11190901587083453</v>
      </c>
      <c r="P13" s="3" t="s">
        <v>312</v>
      </c>
      <c r="Q13" s="52">
        <v>573180.825</v>
      </c>
      <c r="S13" t="str">
        <f t="shared" si="2"/>
        <v>Región de Valparaíso</v>
      </c>
      <c r="T13" s="52">
        <f t="shared" si="3"/>
        <v>633564.491</v>
      </c>
      <c r="U13" s="37"/>
    </row>
    <row r="14" spans="1:22" ht="12.75">
      <c r="A14" s="3" t="s">
        <v>64</v>
      </c>
      <c r="B14" s="37">
        <v>1569771.368</v>
      </c>
      <c r="C14" s="37">
        <v>670584.923</v>
      </c>
      <c r="D14" s="37">
        <v>720273.049</v>
      </c>
      <c r="E14" s="38">
        <f t="shared" si="1"/>
        <v>0.07409669423778567</v>
      </c>
      <c r="F14" s="38">
        <f t="shared" si="0"/>
        <v>0.12722469332940467</v>
      </c>
      <c r="P14" s="3" t="s">
        <v>315</v>
      </c>
      <c r="Q14" s="52">
        <v>213323.263</v>
      </c>
      <c r="S14" t="str">
        <f t="shared" si="2"/>
        <v>Región Metropolitana de Santiago</v>
      </c>
      <c r="T14" s="52">
        <f t="shared" si="3"/>
        <v>720273.049</v>
      </c>
      <c r="U14" s="37"/>
      <c r="V14" s="37"/>
    </row>
    <row r="15" spans="1:21" ht="12.75">
      <c r="A15" s="3" t="s">
        <v>65</v>
      </c>
      <c r="B15" s="37">
        <v>1626957.459</v>
      </c>
      <c r="C15" s="37">
        <v>947668.736</v>
      </c>
      <c r="D15" s="37">
        <v>986405.947</v>
      </c>
      <c r="E15" s="38">
        <f t="shared" si="1"/>
        <v>0.04087632052050729</v>
      </c>
      <c r="F15" s="38">
        <f t="shared" si="0"/>
        <v>0.17423280557228793</v>
      </c>
      <c r="P15" s="3" t="s">
        <v>317</v>
      </c>
      <c r="Q15" s="52">
        <v>187687.497</v>
      </c>
      <c r="S15" t="str">
        <f t="shared" si="2"/>
        <v>Región del Libertador Bernardo O'Higgins</v>
      </c>
      <c r="T15" s="52">
        <f t="shared" si="3"/>
        <v>986405.947</v>
      </c>
      <c r="U15" s="37"/>
    </row>
    <row r="16" spans="1:21" ht="12.75">
      <c r="A16" s="3" t="s">
        <v>66</v>
      </c>
      <c r="B16" s="37">
        <v>1207351.746</v>
      </c>
      <c r="C16" s="37">
        <v>567341.677</v>
      </c>
      <c r="D16" s="37">
        <v>573180.825</v>
      </c>
      <c r="E16" s="38">
        <f t="shared" si="1"/>
        <v>0.010292118905976174</v>
      </c>
      <c r="F16" s="38">
        <f t="shared" si="0"/>
        <v>0.10124320878611712</v>
      </c>
      <c r="P16" s="3" t="s">
        <v>314</v>
      </c>
      <c r="Q16" s="52">
        <v>186915.804</v>
      </c>
      <c r="S16" t="str">
        <f t="shared" si="2"/>
        <v>Región del Maule</v>
      </c>
      <c r="T16" s="52">
        <f t="shared" si="3"/>
        <v>573180.825</v>
      </c>
      <c r="U16" s="37"/>
    </row>
    <row r="17" spans="1:22" ht="12.75">
      <c r="A17" s="3" t="s">
        <v>67</v>
      </c>
      <c r="B17" s="37">
        <v>4066413.792</v>
      </c>
      <c r="C17" s="37">
        <v>1623415.526</v>
      </c>
      <c r="D17" s="37">
        <v>1961419.851</v>
      </c>
      <c r="E17" s="38">
        <f t="shared" si="1"/>
        <v>0.2082056747558788</v>
      </c>
      <c r="F17" s="38">
        <f t="shared" si="0"/>
        <v>0.3464533892808221</v>
      </c>
      <c r="P17" s="3" t="s">
        <v>316</v>
      </c>
      <c r="Q17" s="52">
        <v>147190.965</v>
      </c>
      <c r="S17" t="str">
        <f t="shared" si="2"/>
        <v>Región del Bio Bio</v>
      </c>
      <c r="T17" s="52">
        <f t="shared" si="3"/>
        <v>1961419.851</v>
      </c>
      <c r="V17" s="37"/>
    </row>
    <row r="18" spans="1:21" ht="12.75">
      <c r="A18" s="3" t="s">
        <v>68</v>
      </c>
      <c r="B18" s="37">
        <v>402581.509</v>
      </c>
      <c r="C18" s="37">
        <v>161189.256</v>
      </c>
      <c r="D18" s="37">
        <v>186915.804</v>
      </c>
      <c r="E18" s="38">
        <f t="shared" si="1"/>
        <v>0.15960460789024308</v>
      </c>
      <c r="F18" s="38">
        <f t="shared" si="0"/>
        <v>0.03301568186583518</v>
      </c>
      <c r="P18" s="47" t="s">
        <v>308</v>
      </c>
      <c r="Q18" s="37">
        <v>51463.225999999995</v>
      </c>
      <c r="S18" t="str">
        <f t="shared" si="2"/>
        <v>Región de La Araucanía</v>
      </c>
      <c r="T18" s="52">
        <f t="shared" si="3"/>
        <v>186915.804</v>
      </c>
      <c r="U18" s="46"/>
    </row>
    <row r="19" spans="1:21" ht="12.75">
      <c r="A19" s="3" t="s">
        <v>69</v>
      </c>
      <c r="B19" s="37">
        <v>279.504</v>
      </c>
      <c r="C19" s="37">
        <v>0</v>
      </c>
      <c r="D19" s="37">
        <v>1961.424</v>
      </c>
      <c r="E19" s="38"/>
      <c r="F19" s="38">
        <f t="shared" si="0"/>
        <v>0.00034645412213519356</v>
      </c>
      <c r="P19" s="3"/>
      <c r="Q19" s="37"/>
      <c r="S19" t="str">
        <f t="shared" si="2"/>
        <v>Región de Los Ríos</v>
      </c>
      <c r="T19" s="52">
        <f t="shared" si="3"/>
        <v>1961.424</v>
      </c>
      <c r="U19" s="46"/>
    </row>
    <row r="20" spans="1:21" ht="12.75">
      <c r="A20" s="3" t="s">
        <v>70</v>
      </c>
      <c r="B20" s="37">
        <v>319625.348</v>
      </c>
      <c r="C20" s="37">
        <v>143289.238</v>
      </c>
      <c r="D20" s="37">
        <v>147190.965</v>
      </c>
      <c r="E20" s="38">
        <f>+(D20-C20)/C20</f>
        <v>0.027229728167023848</v>
      </c>
      <c r="F20" s="38">
        <f t="shared" si="0"/>
        <v>0.025998925558832254</v>
      </c>
      <c r="P20" s="3"/>
      <c r="Q20" s="37"/>
      <c r="S20" t="str">
        <f t="shared" si="2"/>
        <v>Región de Los Lagos</v>
      </c>
      <c r="T20" s="52">
        <f t="shared" si="3"/>
        <v>147190.965</v>
      </c>
      <c r="U20" s="37"/>
    </row>
    <row r="21" spans="1:21" ht="12.75">
      <c r="A21" s="3" t="s">
        <v>71</v>
      </c>
      <c r="B21" s="37">
        <v>3639.243</v>
      </c>
      <c r="C21" s="37">
        <v>2174.628</v>
      </c>
      <c r="D21" s="37">
        <v>1894.421</v>
      </c>
      <c r="E21" s="38">
        <f>+(D21-C21)/C21</f>
        <v>-0.12885284287703463</v>
      </c>
      <c r="F21" s="38">
        <f t="shared" si="0"/>
        <v>0.00033461911575950715</v>
      </c>
      <c r="P21" s="3"/>
      <c r="Q21" s="37">
        <f>SUM(Q9:Q20)</f>
        <v>5661424.918000001</v>
      </c>
      <c r="S21" t="str">
        <f t="shared" si="2"/>
        <v>Región Aysén del Gral. Carlos Ibañez Del Campo</v>
      </c>
      <c r="T21" s="52">
        <f t="shared" si="3"/>
        <v>1894.421</v>
      </c>
      <c r="U21" s="37"/>
    </row>
    <row r="22" spans="1:21" ht="12.75">
      <c r="A22" s="3" t="s">
        <v>72</v>
      </c>
      <c r="B22" s="37">
        <v>46913.942</v>
      </c>
      <c r="C22" s="37">
        <v>23810.658</v>
      </c>
      <c r="D22" s="37">
        <v>30031.711</v>
      </c>
      <c r="E22" s="38">
        <f>+(D22-C22)/C22</f>
        <v>0.2612717800574852</v>
      </c>
      <c r="F22" s="38">
        <f t="shared" si="0"/>
        <v>0.0053046205566582415</v>
      </c>
      <c r="P22" s="3"/>
      <c r="Q22" s="37"/>
      <c r="S22" t="str">
        <f t="shared" si="2"/>
        <v>Región de Magallanes</v>
      </c>
      <c r="T22" s="52">
        <f t="shared" si="3"/>
        <v>30031.711</v>
      </c>
      <c r="U22" s="37"/>
    </row>
    <row r="23" spans="1:21" ht="12.75">
      <c r="A23" s="3" t="s">
        <v>73</v>
      </c>
      <c r="B23" s="37">
        <v>10822.278999998316</v>
      </c>
      <c r="C23" s="37">
        <v>3887.4490000010205</v>
      </c>
      <c r="D23" s="37">
        <v>6703.332</v>
      </c>
      <c r="E23" s="38">
        <f>+(D23-C23)/C23</f>
        <v>0.7243523966483523</v>
      </c>
      <c r="F23" s="38">
        <f t="shared" si="0"/>
        <v>0.0011840361917875744</v>
      </c>
      <c r="I23" s="37"/>
      <c r="Q23" s="37"/>
      <c r="S23" t="str">
        <f t="shared" si="2"/>
        <v>Otras operaciones</v>
      </c>
      <c r="T23" s="52">
        <f t="shared" si="3"/>
        <v>6703.332</v>
      </c>
      <c r="U23" s="37"/>
    </row>
    <row r="24" spans="1:21" s="2" customFormat="1" ht="12.75">
      <c r="A24" s="39" t="s">
        <v>74</v>
      </c>
      <c r="B24" s="40">
        <f>SUM(B8:B23)</f>
        <v>10910368</v>
      </c>
      <c r="C24" s="40">
        <f>SUM(C8:C23)</f>
        <v>5131951</v>
      </c>
      <c r="D24" s="40">
        <f>SUM(D8:D23)</f>
        <v>5661424.918</v>
      </c>
      <c r="E24" s="41">
        <f>+(D24-C24)/C24</f>
        <v>0.10317205250011148</v>
      </c>
      <c r="F24" s="41">
        <f t="shared" si="0"/>
        <v>1</v>
      </c>
      <c r="P24" s="3"/>
      <c r="Q24" s="37"/>
      <c r="R24" s="2" t="s">
        <v>319</v>
      </c>
      <c r="S24"/>
      <c r="U24" s="40"/>
    </row>
    <row r="25" spans="1:20" s="44" customFormat="1" ht="12.75">
      <c r="A25" s="42"/>
      <c r="B25" s="42"/>
      <c r="C25" s="43"/>
      <c r="D25" s="43"/>
      <c r="E25" s="43"/>
      <c r="F25" s="43"/>
      <c r="P25" s="3"/>
      <c r="Q25" s="37"/>
      <c r="R25" s="44">
        <v>10</v>
      </c>
      <c r="S25" s="79" t="s">
        <v>67</v>
      </c>
      <c r="T25" s="100">
        <v>1961419.851</v>
      </c>
    </row>
    <row r="26" spans="1:20" s="44" customFormat="1" ht="12.75">
      <c r="A26" s="45" t="s">
        <v>75</v>
      </c>
      <c r="B26" s="45"/>
      <c r="C26" s="45"/>
      <c r="D26" s="45"/>
      <c r="E26" s="45"/>
      <c r="F26" s="45"/>
      <c r="R26" s="44">
        <v>8</v>
      </c>
      <c r="S26" s="79" t="s">
        <v>65</v>
      </c>
      <c r="T26" s="100">
        <v>986405.947</v>
      </c>
    </row>
    <row r="27" spans="2:20" ht="12.75">
      <c r="B27" s="37"/>
      <c r="C27" s="37"/>
      <c r="D27" s="37"/>
      <c r="E27" s="37"/>
      <c r="F27" s="37"/>
      <c r="G27" s="37"/>
      <c r="H27" s="141"/>
      <c r="I27" s="44"/>
      <c r="J27" s="44"/>
      <c r="R27" s="44">
        <v>7</v>
      </c>
      <c r="S27" s="79" t="s">
        <v>64</v>
      </c>
      <c r="T27" s="100">
        <v>720273.049</v>
      </c>
    </row>
    <row r="28" spans="2:20" ht="12.75">
      <c r="B28" s="37"/>
      <c r="H28" s="44"/>
      <c r="I28" s="44"/>
      <c r="J28" s="44"/>
      <c r="Q28" s="47"/>
      <c r="R28" s="44">
        <v>6</v>
      </c>
      <c r="S28" s="79" t="s">
        <v>63</v>
      </c>
      <c r="T28" s="100">
        <v>633564.491</v>
      </c>
    </row>
    <row r="29" spans="8:20" ht="12.75">
      <c r="H29" s="44"/>
      <c r="I29" s="44"/>
      <c r="J29" s="44"/>
      <c r="R29" s="44">
        <v>9</v>
      </c>
      <c r="S29" s="79" t="s">
        <v>66</v>
      </c>
      <c r="T29" s="100">
        <v>573180.825</v>
      </c>
    </row>
    <row r="30" spans="8:20" ht="12.75">
      <c r="H30" s="44"/>
      <c r="I30" s="44"/>
      <c r="J30" s="44"/>
      <c r="R30" s="44">
        <v>5</v>
      </c>
      <c r="S30" s="79" t="s">
        <v>62</v>
      </c>
      <c r="T30" s="100">
        <v>213323.263</v>
      </c>
    </row>
    <row r="31" spans="18:20" ht="12.75">
      <c r="R31" s="44">
        <v>4</v>
      </c>
      <c r="S31" s="79" t="s">
        <v>61</v>
      </c>
      <c r="T31" s="100">
        <v>187687.497</v>
      </c>
    </row>
    <row r="32" spans="18:20" ht="12.75">
      <c r="R32" s="44">
        <v>11</v>
      </c>
      <c r="S32" s="79" t="s">
        <v>68</v>
      </c>
      <c r="T32" s="100">
        <v>186915.804</v>
      </c>
    </row>
    <row r="33" spans="18:20" ht="12.75">
      <c r="R33" s="44">
        <v>13</v>
      </c>
      <c r="S33" s="79" t="s">
        <v>70</v>
      </c>
      <c r="T33" s="100">
        <v>147190.965</v>
      </c>
    </row>
    <row r="34" spans="18:20" ht="12.75">
      <c r="R34" s="44">
        <v>15</v>
      </c>
      <c r="S34" s="69" t="s">
        <v>72</v>
      </c>
      <c r="T34" s="83">
        <v>30031.711</v>
      </c>
    </row>
    <row r="35" spans="18:20" ht="12.75">
      <c r="R35" s="44">
        <v>16</v>
      </c>
      <c r="S35" s="69" t="s">
        <v>73</v>
      </c>
      <c r="T35" s="83">
        <v>6703.332</v>
      </c>
    </row>
    <row r="36" spans="18:20" ht="12.75">
      <c r="R36" s="44">
        <v>2</v>
      </c>
      <c r="S36" s="69" t="s">
        <v>59</v>
      </c>
      <c r="T36" s="83">
        <v>6580.002</v>
      </c>
    </row>
    <row r="37" spans="18:20" ht="12.75">
      <c r="R37" s="44">
        <v>1</v>
      </c>
      <c r="S37" s="69" t="s">
        <v>58</v>
      </c>
      <c r="T37" s="83">
        <v>3318.458</v>
      </c>
    </row>
    <row r="38" spans="18:20" ht="12.75">
      <c r="R38" s="44">
        <v>12</v>
      </c>
      <c r="S38" s="69" t="s">
        <v>69</v>
      </c>
      <c r="T38" s="83">
        <v>1961.424</v>
      </c>
    </row>
    <row r="39" spans="18:20" ht="12.75">
      <c r="R39" s="44">
        <v>14</v>
      </c>
      <c r="S39" s="69" t="s">
        <v>71</v>
      </c>
      <c r="T39" s="83">
        <v>1894.421</v>
      </c>
    </row>
    <row r="40" spans="18:20" ht="12.75">
      <c r="R40" s="44">
        <v>3</v>
      </c>
      <c r="S40" s="69" t="s">
        <v>60</v>
      </c>
      <c r="T40" s="83">
        <v>973.878</v>
      </c>
    </row>
    <row r="41" ht="12.75">
      <c r="T41" s="37">
        <f>SUM(T34:T40)</f>
        <v>51463.225999999995</v>
      </c>
    </row>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spans="1:7" ht="12.75">
      <c r="A63" s="3"/>
      <c r="B63" s="3"/>
      <c r="C63" s="3"/>
      <c r="D63" s="3"/>
      <c r="E63" s="3"/>
      <c r="F63" s="3"/>
      <c r="G63" s="3"/>
    </row>
  </sheetData>
  <mergeCells count="4">
    <mergeCell ref="A1:F1"/>
    <mergeCell ref="A2:F2"/>
    <mergeCell ref="A3:F3"/>
    <mergeCell ref="A4:F4"/>
  </mergeCells>
  <printOptions horizontalCentered="1" verticalCentered="1"/>
  <pageMargins left="0.7874015748031497" right="0.7874015748031497" top="0.31496062992125984" bottom="0.7874015748031497" header="0" footer="0.5905511811023623"/>
  <pageSetup horizontalDpi="300" verticalDpi="300" orientation="portrait" paperSize="127" scale="8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69"/>
  <sheetViews>
    <sheetView zoomScale="75" zoomScaleNormal="75" workbookViewId="0" topLeftCell="A18">
      <selection activeCell="I59" sqref="I59"/>
    </sheetView>
  </sheetViews>
  <sheetFormatPr defaultColWidth="11.421875" defaultRowHeight="12.75"/>
  <cols>
    <col min="1" max="1" width="32.140625" style="46" customWidth="1"/>
    <col min="2" max="2" width="14.140625" style="46" bestFit="1" customWidth="1"/>
    <col min="3" max="3" width="13.7109375" style="46" bestFit="1" customWidth="1"/>
    <col min="4" max="4" width="13.421875" style="46" bestFit="1" customWidth="1"/>
    <col min="5" max="5" width="14.57421875" style="46" customWidth="1"/>
    <col min="6" max="6" width="14.00390625" style="46" customWidth="1"/>
    <col min="7" max="7" width="12.421875" style="46" customWidth="1"/>
    <col min="8" max="11" width="11.421875" style="46" customWidth="1"/>
    <col min="12" max="15" width="11.421875" style="47" customWidth="1"/>
    <col min="16" max="16" width="42.57421875" style="47" bestFit="1" customWidth="1"/>
    <col min="17" max="17" width="11.421875" style="47" customWidth="1"/>
    <col min="18" max="18" width="11.421875" style="46" customWidth="1"/>
    <col min="19" max="20" width="11.57421875" style="46" bestFit="1" customWidth="1"/>
    <col min="21" max="16384" width="11.421875" style="46" customWidth="1"/>
  </cols>
  <sheetData>
    <row r="1" spans="1:23" s="7" customFormat="1" ht="15.75" customHeight="1">
      <c r="A1" s="127" t="s">
        <v>247</v>
      </c>
      <c r="B1" s="127"/>
      <c r="C1" s="127"/>
      <c r="D1" s="127"/>
      <c r="E1" s="127"/>
      <c r="F1" s="127"/>
      <c r="G1" s="127"/>
      <c r="H1" s="25"/>
      <c r="M1" s="25"/>
      <c r="N1" s="25"/>
      <c r="O1" s="25"/>
      <c r="P1" s="25"/>
      <c r="Q1" s="25"/>
      <c r="T1" s="26"/>
      <c r="U1" s="26"/>
      <c r="V1" s="26"/>
      <c r="W1" s="25"/>
    </row>
    <row r="2" spans="1:23" s="7" customFormat="1" ht="15.75" customHeight="1">
      <c r="A2" s="128" t="s">
        <v>250</v>
      </c>
      <c r="B2" s="128"/>
      <c r="C2" s="128"/>
      <c r="D2" s="128"/>
      <c r="E2" s="128"/>
      <c r="F2" s="128"/>
      <c r="G2" s="128"/>
      <c r="H2" s="25"/>
      <c r="M2" s="25"/>
      <c r="N2" s="25"/>
      <c r="O2" s="25"/>
      <c r="P2" s="25"/>
      <c r="Q2" s="25"/>
      <c r="T2" s="26"/>
      <c r="W2" s="25"/>
    </row>
    <row r="3" spans="1:23" s="7" customFormat="1" ht="15.75" customHeight="1">
      <c r="A3" s="128" t="s">
        <v>51</v>
      </c>
      <c r="B3" s="128"/>
      <c r="C3" s="128"/>
      <c r="D3" s="128"/>
      <c r="E3" s="128"/>
      <c r="F3" s="128"/>
      <c r="G3" s="128"/>
      <c r="H3" s="25"/>
      <c r="M3" s="25"/>
      <c r="N3" s="25"/>
      <c r="O3" s="25"/>
      <c r="P3" s="25"/>
      <c r="Q3" s="25"/>
      <c r="S3" s="2"/>
      <c r="T3" s="26"/>
      <c r="U3" s="26"/>
      <c r="V3" s="26"/>
      <c r="W3" s="25"/>
    </row>
    <row r="4" spans="1:23" s="7" customFormat="1" ht="15.75" customHeight="1">
      <c r="A4" s="129"/>
      <c r="B4" s="129"/>
      <c r="C4" s="129"/>
      <c r="D4" s="129"/>
      <c r="E4" s="129"/>
      <c r="F4" s="129"/>
      <c r="G4" s="129"/>
      <c r="H4" s="25"/>
      <c r="M4" s="25"/>
      <c r="N4" s="25"/>
      <c r="O4" s="25"/>
      <c r="P4" s="25"/>
      <c r="Q4" s="25"/>
      <c r="W4" s="25"/>
    </row>
    <row r="5" spans="1:23" s="7" customFormat="1" ht="12.75">
      <c r="A5" s="27" t="s">
        <v>52</v>
      </c>
      <c r="B5" s="2" t="s">
        <v>251</v>
      </c>
      <c r="C5" s="28">
        <v>2007</v>
      </c>
      <c r="D5" s="29">
        <v>2007</v>
      </c>
      <c r="E5" s="29">
        <v>2008</v>
      </c>
      <c r="F5" s="30" t="s">
        <v>53</v>
      </c>
      <c r="G5" s="30" t="s">
        <v>54</v>
      </c>
      <c r="M5" s="25"/>
      <c r="N5" s="25"/>
      <c r="O5" s="25"/>
      <c r="P5" s="25"/>
      <c r="Q5" s="25"/>
      <c r="W5" s="25"/>
    </row>
    <row r="6" spans="1:23" s="7" customFormat="1" ht="12.75">
      <c r="A6" s="31"/>
      <c r="B6" s="31"/>
      <c r="C6" s="31" t="s">
        <v>55</v>
      </c>
      <c r="D6" s="29" t="str">
        <f>+'Exportacion_regional '!C6</f>
        <v>ene- may</v>
      </c>
      <c r="E6" s="29" t="str">
        <f>+D6</f>
        <v>ene- may</v>
      </c>
      <c r="F6" s="30" t="s">
        <v>56</v>
      </c>
      <c r="G6" s="32">
        <v>2008</v>
      </c>
      <c r="M6" s="25"/>
      <c r="N6" s="25"/>
      <c r="O6" s="25"/>
      <c r="P6" s="25"/>
      <c r="Q6" s="25"/>
      <c r="T6" s="33"/>
      <c r="U6" s="34"/>
      <c r="V6" s="35"/>
      <c r="W6" s="25"/>
    </row>
    <row r="7" spans="1:7" ht="12.75">
      <c r="A7" s="93" t="s">
        <v>252</v>
      </c>
      <c r="B7" s="93" t="s">
        <v>253</v>
      </c>
      <c r="C7" s="94">
        <v>332.014</v>
      </c>
      <c r="D7" s="94">
        <v>0</v>
      </c>
      <c r="E7" s="94">
        <v>2916.591</v>
      </c>
      <c r="F7" s="114"/>
      <c r="G7" s="115">
        <f>+E7/$E$10</f>
        <v>0.8788994768051908</v>
      </c>
    </row>
    <row r="8" spans="1:7" ht="12.75">
      <c r="A8" s="3"/>
      <c r="B8" s="3" t="s">
        <v>254</v>
      </c>
      <c r="C8" s="52">
        <v>0</v>
      </c>
      <c r="D8" s="52">
        <v>0</v>
      </c>
      <c r="E8" s="52">
        <v>0</v>
      </c>
      <c r="F8" s="53"/>
      <c r="G8" s="54">
        <f>+E8/$E$10</f>
        <v>0</v>
      </c>
    </row>
    <row r="9" spans="1:7" ht="12.75">
      <c r="A9" s="3"/>
      <c r="B9" s="3" t="s">
        <v>255</v>
      </c>
      <c r="C9" s="52">
        <v>146.443</v>
      </c>
      <c r="D9" s="52">
        <v>0</v>
      </c>
      <c r="E9" s="52">
        <v>401.867</v>
      </c>
      <c r="F9" s="53"/>
      <c r="G9" s="54">
        <f>+E9/$E$10</f>
        <v>0.12110052319480916</v>
      </c>
    </row>
    <row r="10" spans="1:7" ht="12.75">
      <c r="A10" s="48"/>
      <c r="B10" s="48" t="s">
        <v>256</v>
      </c>
      <c r="C10" s="49">
        <v>478.457</v>
      </c>
      <c r="D10" s="49">
        <v>0</v>
      </c>
      <c r="E10" s="49">
        <v>3318.458</v>
      </c>
      <c r="F10" s="50"/>
      <c r="G10" s="51">
        <f>+E10/$E$10</f>
        <v>1</v>
      </c>
    </row>
    <row r="11" spans="1:7" ht="12.75">
      <c r="A11" s="93" t="s">
        <v>257</v>
      </c>
      <c r="B11" s="93" t="s">
        <v>253</v>
      </c>
      <c r="C11" s="94">
        <v>6456.19</v>
      </c>
      <c r="D11" s="94">
        <v>3499.784</v>
      </c>
      <c r="E11" s="94">
        <v>2068.525</v>
      </c>
      <c r="F11" s="114">
        <f aca="true" t="shared" si="0" ref="F11:F17">+(E11-D11)/D11</f>
        <v>-0.4089563813081036</v>
      </c>
      <c r="G11" s="115">
        <f>+E11/$E$14</f>
        <v>0.3143654059679617</v>
      </c>
    </row>
    <row r="12" spans="1:7" ht="12.75">
      <c r="A12" s="3"/>
      <c r="B12" s="3" t="s">
        <v>254</v>
      </c>
      <c r="C12" s="52">
        <v>466.499</v>
      </c>
      <c r="D12" s="52">
        <v>266.779</v>
      </c>
      <c r="E12" s="52">
        <v>127.692</v>
      </c>
      <c r="F12" s="53">
        <f t="shared" si="0"/>
        <v>-0.5213566285202358</v>
      </c>
      <c r="G12" s="54">
        <f>+E12/$E$14</f>
        <v>0.01940607312885315</v>
      </c>
    </row>
    <row r="13" spans="1:7" ht="12.75">
      <c r="A13" s="3"/>
      <c r="B13" s="3" t="s">
        <v>255</v>
      </c>
      <c r="C13" s="52">
        <v>9718.751</v>
      </c>
      <c r="D13" s="52">
        <v>2546.476</v>
      </c>
      <c r="E13" s="52">
        <v>4383.785</v>
      </c>
      <c r="F13" s="53">
        <f t="shared" si="0"/>
        <v>0.7215104324564613</v>
      </c>
      <c r="G13" s="54">
        <f>+E13/$E$14</f>
        <v>0.6662285209031851</v>
      </c>
    </row>
    <row r="14" spans="1:7" ht="12.75">
      <c r="A14" s="48"/>
      <c r="B14" s="48" t="s">
        <v>256</v>
      </c>
      <c r="C14" s="49">
        <v>16641.44</v>
      </c>
      <c r="D14" s="49">
        <v>6313.039</v>
      </c>
      <c r="E14" s="49">
        <v>6580.002</v>
      </c>
      <c r="F14" s="50">
        <f t="shared" si="0"/>
        <v>0.042287557545581556</v>
      </c>
      <c r="G14" s="51">
        <f>+E14/$E$14</f>
        <v>1</v>
      </c>
    </row>
    <row r="15" spans="1:7" ht="12.75">
      <c r="A15" s="93" t="s">
        <v>258</v>
      </c>
      <c r="B15" s="93" t="s">
        <v>253</v>
      </c>
      <c r="C15" s="94">
        <v>2215.915</v>
      </c>
      <c r="D15" s="94">
        <v>1433.457</v>
      </c>
      <c r="E15" s="94">
        <v>907.873</v>
      </c>
      <c r="F15" s="114">
        <f t="shared" si="0"/>
        <v>-0.3666548769861949</v>
      </c>
      <c r="G15" s="115">
        <f>+E15/$E$18</f>
        <v>0.932224570223375</v>
      </c>
    </row>
    <row r="16" spans="1:7" ht="12.75">
      <c r="A16" s="3"/>
      <c r="B16" s="3" t="s">
        <v>254</v>
      </c>
      <c r="C16" s="52">
        <v>192.895</v>
      </c>
      <c r="D16" s="52">
        <v>83.771</v>
      </c>
      <c r="E16" s="52">
        <v>5.359</v>
      </c>
      <c r="F16" s="53">
        <f t="shared" si="0"/>
        <v>-0.9360279810435593</v>
      </c>
      <c r="G16" s="54">
        <f>+E16/$E$18</f>
        <v>0.005502742643329041</v>
      </c>
    </row>
    <row r="17" spans="1:7" ht="12.75">
      <c r="A17" s="3"/>
      <c r="B17" s="3" t="s">
        <v>255</v>
      </c>
      <c r="C17" s="52">
        <v>445.476</v>
      </c>
      <c r="D17" s="52">
        <v>189.52</v>
      </c>
      <c r="E17" s="52">
        <v>60.646</v>
      </c>
      <c r="F17" s="53">
        <f t="shared" si="0"/>
        <v>-0.6800021105951879</v>
      </c>
      <c r="G17" s="54">
        <f>+E17/$E$18</f>
        <v>0.06227268713329596</v>
      </c>
    </row>
    <row r="18" spans="1:7" ht="12.75">
      <c r="A18" s="48"/>
      <c r="B18" s="48" t="s">
        <v>256</v>
      </c>
      <c r="C18" s="49">
        <v>2854.286</v>
      </c>
      <c r="D18" s="49">
        <v>1706.748</v>
      </c>
      <c r="E18" s="49">
        <v>973.878</v>
      </c>
      <c r="F18" s="50">
        <f aca="true" t="shared" si="1" ref="F18:F25">+(E18-D18)/D18</f>
        <v>-0.4293955522432134</v>
      </c>
      <c r="G18" s="51">
        <f>+E18/$E$18</f>
        <v>1</v>
      </c>
    </row>
    <row r="19" spans="1:7" ht="12.75">
      <c r="A19" s="93" t="s">
        <v>259</v>
      </c>
      <c r="B19" s="93" t="s">
        <v>253</v>
      </c>
      <c r="C19" s="94">
        <v>163904.395</v>
      </c>
      <c r="D19" s="94">
        <v>110889.317</v>
      </c>
      <c r="E19" s="94">
        <v>187625.945</v>
      </c>
      <c r="F19" s="114">
        <f t="shared" si="1"/>
        <v>0.6920110076969814</v>
      </c>
      <c r="G19" s="115">
        <f>+E19/$E$22</f>
        <v>0.9996720506108087</v>
      </c>
    </row>
    <row r="20" spans="1:7" ht="12.75">
      <c r="A20" s="3"/>
      <c r="B20" s="3" t="s">
        <v>254</v>
      </c>
      <c r="C20" s="52">
        <v>154.564</v>
      </c>
      <c r="D20" s="52">
        <v>141.224</v>
      </c>
      <c r="E20" s="52">
        <v>0</v>
      </c>
      <c r="F20" s="53">
        <f t="shared" si="1"/>
        <v>-1</v>
      </c>
      <c r="G20" s="54">
        <f>+E20/$E$22</f>
        <v>0</v>
      </c>
    </row>
    <row r="21" spans="1:7" ht="12.75">
      <c r="A21" s="3"/>
      <c r="B21" s="3" t="s">
        <v>255</v>
      </c>
      <c r="C21" s="52">
        <v>34.503</v>
      </c>
      <c r="D21" s="52">
        <v>34.503</v>
      </c>
      <c r="E21" s="52">
        <v>61.552</v>
      </c>
      <c r="F21" s="53">
        <f t="shared" si="1"/>
        <v>0.7839608150015941</v>
      </c>
      <c r="G21" s="54">
        <f>+E21/$E$22</f>
        <v>0.0003279493891913322</v>
      </c>
    </row>
    <row r="22" spans="1:7" ht="12.75">
      <c r="A22" s="48"/>
      <c r="B22" s="48" t="s">
        <v>256</v>
      </c>
      <c r="C22" s="49">
        <v>164093.462</v>
      </c>
      <c r="D22" s="49">
        <v>111065.044</v>
      </c>
      <c r="E22" s="49">
        <v>187687.497</v>
      </c>
      <c r="F22" s="50">
        <f t="shared" si="1"/>
        <v>0.6898881073688676</v>
      </c>
      <c r="G22" s="51">
        <f>+E22/$E$22</f>
        <v>1</v>
      </c>
    </row>
    <row r="23" spans="1:7" ht="12.75">
      <c r="A23" s="93" t="s">
        <v>260</v>
      </c>
      <c r="B23" s="93" t="s">
        <v>253</v>
      </c>
      <c r="C23" s="94">
        <v>394747.449</v>
      </c>
      <c r="D23" s="94">
        <v>272936.812</v>
      </c>
      <c r="E23" s="94">
        <v>213289.446</v>
      </c>
      <c r="F23" s="114">
        <f t="shared" si="1"/>
        <v>-0.21853910274294544</v>
      </c>
      <c r="G23" s="115">
        <f>+E23/$E$26</f>
        <v>0.9998414753293924</v>
      </c>
    </row>
    <row r="24" spans="1:7" ht="12.75">
      <c r="A24" s="3"/>
      <c r="B24" s="3" t="s">
        <v>254</v>
      </c>
      <c r="C24" s="52">
        <v>252.053</v>
      </c>
      <c r="D24" s="52">
        <v>172.143</v>
      </c>
      <c r="E24" s="52">
        <v>33.817</v>
      </c>
      <c r="F24" s="53">
        <f t="shared" si="1"/>
        <v>-0.8035528601221077</v>
      </c>
      <c r="G24" s="54">
        <f>+E24/$E$26</f>
        <v>0.00015852467060753706</v>
      </c>
    </row>
    <row r="25" spans="1:7" ht="12.75">
      <c r="A25" s="3"/>
      <c r="B25" s="3" t="s">
        <v>255</v>
      </c>
      <c r="C25" s="52">
        <v>230.149</v>
      </c>
      <c r="D25" s="52">
        <v>22.106</v>
      </c>
      <c r="E25" s="52">
        <v>0</v>
      </c>
      <c r="F25" s="53">
        <f t="shared" si="1"/>
        <v>-1</v>
      </c>
      <c r="G25" s="54">
        <f>+E25/$E$26</f>
        <v>0</v>
      </c>
    </row>
    <row r="26" spans="1:7" ht="12.75">
      <c r="A26" s="48"/>
      <c r="B26" s="48" t="s">
        <v>256</v>
      </c>
      <c r="C26" s="49">
        <v>395229.651</v>
      </c>
      <c r="D26" s="49">
        <v>273131.061</v>
      </c>
      <c r="E26" s="49">
        <v>213323.263</v>
      </c>
      <c r="F26" s="50">
        <f aca="true" t="shared" si="2" ref="F26:F50">+(E26-D26)/D26</f>
        <v>-0.21897106019736065</v>
      </c>
      <c r="G26" s="51">
        <f>+E26/$E$26</f>
        <v>1</v>
      </c>
    </row>
    <row r="27" spans="1:7" ht="12.75">
      <c r="A27" s="93" t="s">
        <v>261</v>
      </c>
      <c r="B27" s="93" t="s">
        <v>253</v>
      </c>
      <c r="C27" s="94">
        <v>978828.17</v>
      </c>
      <c r="D27" s="94">
        <v>557348.89</v>
      </c>
      <c r="E27" s="94">
        <v>583401.574</v>
      </c>
      <c r="F27" s="114">
        <f t="shared" si="2"/>
        <v>0.046743941662824535</v>
      </c>
      <c r="G27" s="115">
        <f>+E27/$E$30</f>
        <v>0.920824292218738</v>
      </c>
    </row>
    <row r="28" spans="1:7" ht="12.75">
      <c r="A28" s="3"/>
      <c r="B28" s="3" t="s">
        <v>254</v>
      </c>
      <c r="C28" s="52">
        <v>51797.107</v>
      </c>
      <c r="D28" s="52">
        <v>22856.769</v>
      </c>
      <c r="E28" s="52">
        <v>20498.581</v>
      </c>
      <c r="F28" s="53">
        <f t="shared" si="2"/>
        <v>-0.10317241251377227</v>
      </c>
      <c r="G28" s="54">
        <f>+E28/$E$30</f>
        <v>0.03235437164043967</v>
      </c>
    </row>
    <row r="29" spans="1:7" ht="12.75">
      <c r="A29" s="3"/>
      <c r="B29" s="3" t="s">
        <v>255</v>
      </c>
      <c r="C29" s="52">
        <v>46089.237</v>
      </c>
      <c r="D29" s="52">
        <v>16167.358</v>
      </c>
      <c r="E29" s="52">
        <v>29664.336</v>
      </c>
      <c r="F29" s="53">
        <f t="shared" si="2"/>
        <v>0.834828918862315</v>
      </c>
      <c r="G29" s="54">
        <f>+E29/$E$30</f>
        <v>0.04682133614082232</v>
      </c>
    </row>
    <row r="30" spans="1:7" ht="12.75">
      <c r="A30" s="48"/>
      <c r="B30" s="48" t="s">
        <v>256</v>
      </c>
      <c r="C30" s="49">
        <v>1076714.514</v>
      </c>
      <c r="D30" s="49">
        <v>596373.017</v>
      </c>
      <c r="E30" s="49">
        <v>633564.491</v>
      </c>
      <c r="F30" s="50">
        <f t="shared" si="2"/>
        <v>0.06236277118486742</v>
      </c>
      <c r="G30" s="51">
        <f>+E30/$E$30</f>
        <v>1</v>
      </c>
    </row>
    <row r="31" spans="1:7" ht="12.75">
      <c r="A31" s="93" t="s">
        <v>262</v>
      </c>
      <c r="B31" s="93" t="s">
        <v>253</v>
      </c>
      <c r="C31" s="94">
        <v>1334331.576</v>
      </c>
      <c r="D31" s="94">
        <v>576833.312</v>
      </c>
      <c r="E31" s="94">
        <v>619276.826</v>
      </c>
      <c r="F31" s="114">
        <f t="shared" si="2"/>
        <v>0.073580206130675</v>
      </c>
      <c r="G31" s="115">
        <f>+E31/$E$34</f>
        <v>0.859780644104039</v>
      </c>
    </row>
    <row r="32" spans="1:7" ht="12.75">
      <c r="A32" s="3"/>
      <c r="B32" s="3" t="s">
        <v>254</v>
      </c>
      <c r="C32" s="52">
        <v>58639.466</v>
      </c>
      <c r="D32" s="52">
        <v>25515.097</v>
      </c>
      <c r="E32" s="52">
        <v>24298.896</v>
      </c>
      <c r="F32" s="53">
        <f t="shared" si="2"/>
        <v>-0.047665936758931424</v>
      </c>
      <c r="G32" s="54">
        <f>+E32/$E$34</f>
        <v>0.033735672928114795</v>
      </c>
    </row>
    <row r="33" spans="1:7" ht="12.75">
      <c r="A33" s="3"/>
      <c r="B33" s="3" t="s">
        <v>255</v>
      </c>
      <c r="C33" s="52">
        <v>176800.326</v>
      </c>
      <c r="D33" s="52">
        <v>68236.514</v>
      </c>
      <c r="E33" s="52">
        <v>76697.327</v>
      </c>
      <c r="F33" s="53">
        <f t="shared" si="2"/>
        <v>0.12399245659003053</v>
      </c>
      <c r="G33" s="54">
        <f>+E33/$E$34</f>
        <v>0.10648368296784627</v>
      </c>
    </row>
    <row r="34" spans="1:7" ht="12.75">
      <c r="A34" s="48"/>
      <c r="B34" s="48" t="s">
        <v>256</v>
      </c>
      <c r="C34" s="49">
        <v>1569771.368</v>
      </c>
      <c r="D34" s="49">
        <v>670584.923</v>
      </c>
      <c r="E34" s="49">
        <v>720273.049</v>
      </c>
      <c r="F34" s="50">
        <f t="shared" si="2"/>
        <v>0.07409669423778567</v>
      </c>
      <c r="G34" s="51">
        <f>+E34/$E$34</f>
        <v>1</v>
      </c>
    </row>
    <row r="35" spans="1:7" ht="12.75">
      <c r="A35" s="93" t="s">
        <v>263</v>
      </c>
      <c r="B35" s="93" t="s">
        <v>253</v>
      </c>
      <c r="C35" s="94">
        <v>1236852.903</v>
      </c>
      <c r="D35" s="94">
        <v>792423.007</v>
      </c>
      <c r="E35" s="94">
        <v>784293.256</v>
      </c>
      <c r="F35" s="114">
        <f t="shared" si="2"/>
        <v>-0.010259357600908136</v>
      </c>
      <c r="G35" s="115">
        <f>+E35/$E$38</f>
        <v>0.7951019135532442</v>
      </c>
    </row>
    <row r="36" spans="1:7" ht="12.75">
      <c r="A36" s="3"/>
      <c r="B36" s="3" t="s">
        <v>254</v>
      </c>
      <c r="C36" s="52">
        <v>2619.278</v>
      </c>
      <c r="D36" s="52">
        <v>952.765</v>
      </c>
      <c r="E36" s="52">
        <v>760.396</v>
      </c>
      <c r="F36" s="53">
        <f t="shared" si="2"/>
        <v>-0.20190603139284086</v>
      </c>
      <c r="G36" s="54">
        <f>+E36/$E$38</f>
        <v>0.000770875319955872</v>
      </c>
    </row>
    <row r="37" spans="1:7" ht="12.75">
      <c r="A37" s="3"/>
      <c r="B37" s="3" t="s">
        <v>255</v>
      </c>
      <c r="C37" s="52">
        <v>387485.278</v>
      </c>
      <c r="D37" s="52">
        <v>154292.964</v>
      </c>
      <c r="E37" s="52">
        <v>201352.295</v>
      </c>
      <c r="F37" s="53">
        <f t="shared" si="2"/>
        <v>0.3049998508033069</v>
      </c>
      <c r="G37" s="54">
        <f>+E37/$E$38</f>
        <v>0.2041272111267999</v>
      </c>
    </row>
    <row r="38" spans="1:7" ht="12.75">
      <c r="A38" s="48"/>
      <c r="B38" s="48" t="s">
        <v>256</v>
      </c>
      <c r="C38" s="49">
        <v>1626957.459</v>
      </c>
      <c r="D38" s="49">
        <v>947668.736</v>
      </c>
      <c r="E38" s="49">
        <v>986405.947</v>
      </c>
      <c r="F38" s="50">
        <f t="shared" si="2"/>
        <v>0.04087632052050729</v>
      </c>
      <c r="G38" s="51">
        <f>+E38/$E$38</f>
        <v>1</v>
      </c>
    </row>
    <row r="39" spans="1:7" ht="12.75">
      <c r="A39" s="93" t="s">
        <v>264</v>
      </c>
      <c r="B39" s="93" t="s">
        <v>253</v>
      </c>
      <c r="C39" s="94">
        <v>961650.783</v>
      </c>
      <c r="D39" s="94">
        <v>462453.367</v>
      </c>
      <c r="E39" s="94">
        <v>471959.524</v>
      </c>
      <c r="F39" s="114">
        <f t="shared" si="2"/>
        <v>0.020555925588060315</v>
      </c>
      <c r="G39" s="115">
        <f>+E39/$E$42</f>
        <v>0.8234042442016444</v>
      </c>
    </row>
    <row r="40" spans="1:7" ht="12.75">
      <c r="A40" s="3"/>
      <c r="B40" s="3" t="s">
        <v>254</v>
      </c>
      <c r="C40" s="52">
        <v>215729.042</v>
      </c>
      <c r="D40" s="52">
        <v>91940.903</v>
      </c>
      <c r="E40" s="52">
        <v>87448.145</v>
      </c>
      <c r="F40" s="53">
        <f t="shared" si="2"/>
        <v>-0.04886571540416566</v>
      </c>
      <c r="G40" s="54">
        <f>+E40/$E$42</f>
        <v>0.15256641741286445</v>
      </c>
    </row>
    <row r="41" spans="1:7" ht="12.75">
      <c r="A41" s="3"/>
      <c r="B41" s="3" t="s">
        <v>255</v>
      </c>
      <c r="C41" s="52">
        <v>29971.921</v>
      </c>
      <c r="D41" s="52">
        <v>12947.407</v>
      </c>
      <c r="E41" s="52">
        <v>13773.156</v>
      </c>
      <c r="F41" s="53">
        <f t="shared" si="2"/>
        <v>0.06377717175338674</v>
      </c>
      <c r="G41" s="54">
        <f>+E41/$E$42</f>
        <v>0.024029338385491178</v>
      </c>
    </row>
    <row r="42" spans="1:7" ht="12.75">
      <c r="A42" s="48"/>
      <c r="B42" s="48" t="s">
        <v>256</v>
      </c>
      <c r="C42" s="49">
        <v>1207351.746</v>
      </c>
      <c r="D42" s="49">
        <v>567341.677</v>
      </c>
      <c r="E42" s="49">
        <v>573180.825</v>
      </c>
      <c r="F42" s="50">
        <f t="shared" si="2"/>
        <v>0.010292118905976174</v>
      </c>
      <c r="G42" s="51">
        <f>+E42/$E$42</f>
        <v>1</v>
      </c>
    </row>
    <row r="43" spans="1:7" ht="12.75">
      <c r="A43" s="93" t="s">
        <v>265</v>
      </c>
      <c r="B43" s="93" t="s">
        <v>253</v>
      </c>
      <c r="C43" s="94">
        <v>246751.666</v>
      </c>
      <c r="D43" s="94">
        <v>124789.854</v>
      </c>
      <c r="E43" s="94">
        <v>175509.478</v>
      </c>
      <c r="F43" s="114">
        <f t="shared" si="2"/>
        <v>0.4064402864034122</v>
      </c>
      <c r="G43" s="115">
        <f>+E43/$E$46</f>
        <v>0.08948083089427242</v>
      </c>
    </row>
    <row r="44" spans="1:7" ht="12.75">
      <c r="A44" s="3"/>
      <c r="B44" s="3" t="s">
        <v>254</v>
      </c>
      <c r="C44" s="52">
        <v>3738573.911</v>
      </c>
      <c r="D44" s="52">
        <v>1467131.248</v>
      </c>
      <c r="E44" s="52">
        <v>1744656.752</v>
      </c>
      <c r="F44" s="53">
        <f t="shared" si="2"/>
        <v>0.18916201558539786</v>
      </c>
      <c r="G44" s="54">
        <f>+E44/$E$46</f>
        <v>0.8894866395435498</v>
      </c>
    </row>
    <row r="45" spans="1:7" ht="12.75">
      <c r="A45" s="3"/>
      <c r="B45" s="3" t="s">
        <v>255</v>
      </c>
      <c r="C45" s="52">
        <v>81088.215</v>
      </c>
      <c r="D45" s="52">
        <v>31494.424</v>
      </c>
      <c r="E45" s="52">
        <v>41253.621</v>
      </c>
      <c r="F45" s="53">
        <f t="shared" si="2"/>
        <v>0.3098706297978334</v>
      </c>
      <c r="G45" s="54">
        <f>+E45/$E$46</f>
        <v>0.02103252956217786</v>
      </c>
    </row>
    <row r="46" spans="1:7" ht="12.75">
      <c r="A46" s="48"/>
      <c r="B46" s="48" t="s">
        <v>256</v>
      </c>
      <c r="C46" s="49">
        <v>4066413.792</v>
      </c>
      <c r="D46" s="49">
        <v>1623415.526</v>
      </c>
      <c r="E46" s="49">
        <v>1961419.851</v>
      </c>
      <c r="F46" s="50">
        <f t="shared" si="2"/>
        <v>0.2082056747558788</v>
      </c>
      <c r="G46" s="51">
        <f>+E46/$E$46</f>
        <v>1</v>
      </c>
    </row>
    <row r="47" spans="1:7" ht="12.75">
      <c r="A47" s="93" t="s">
        <v>266</v>
      </c>
      <c r="B47" s="93" t="s">
        <v>253</v>
      </c>
      <c r="C47" s="94">
        <v>46769.786</v>
      </c>
      <c r="D47" s="94">
        <v>24272.759</v>
      </c>
      <c r="E47" s="94">
        <v>29418.489</v>
      </c>
      <c r="F47" s="114">
        <f t="shared" si="2"/>
        <v>0.2119960899376953</v>
      </c>
      <c r="G47" s="115">
        <f>+E47/$E$50</f>
        <v>0.15738898675469945</v>
      </c>
    </row>
    <row r="48" spans="1:7" ht="12.75">
      <c r="A48" s="3"/>
      <c r="B48" s="3" t="s">
        <v>254</v>
      </c>
      <c r="C48" s="52">
        <v>337686.724</v>
      </c>
      <c r="D48" s="52">
        <v>129796.537</v>
      </c>
      <c r="E48" s="52">
        <v>139004.92</v>
      </c>
      <c r="F48" s="53">
        <f t="shared" si="2"/>
        <v>0.0709447510144282</v>
      </c>
      <c r="G48" s="54">
        <f>+E48/$E$50</f>
        <v>0.7436766556133477</v>
      </c>
    </row>
    <row r="49" spans="1:7" ht="12.75">
      <c r="A49" s="3"/>
      <c r="B49" s="3" t="s">
        <v>255</v>
      </c>
      <c r="C49" s="52">
        <v>18124.999</v>
      </c>
      <c r="D49" s="52">
        <v>7119.96</v>
      </c>
      <c r="E49" s="52">
        <v>18492.395</v>
      </c>
      <c r="F49" s="53">
        <f t="shared" si="2"/>
        <v>1.5972610801184277</v>
      </c>
      <c r="G49" s="54">
        <f>+E49/$E$50</f>
        <v>0.09893435763195284</v>
      </c>
    </row>
    <row r="50" spans="1:7" ht="14.25" customHeight="1">
      <c r="A50" s="48"/>
      <c r="B50" s="48" t="s">
        <v>256</v>
      </c>
      <c r="C50" s="49">
        <v>402581.509</v>
      </c>
      <c r="D50" s="49">
        <v>161189.256</v>
      </c>
      <c r="E50" s="49">
        <v>186915.804</v>
      </c>
      <c r="F50" s="50">
        <f t="shared" si="2"/>
        <v>0.15960460789024308</v>
      </c>
      <c r="G50" s="51">
        <f>+E50/$E$50</f>
        <v>1</v>
      </c>
    </row>
    <row r="51" spans="1:7" ht="14.25" customHeight="1">
      <c r="A51" s="93" t="s">
        <v>267</v>
      </c>
      <c r="B51" s="93" t="s">
        <v>253</v>
      </c>
      <c r="C51" s="94">
        <v>0</v>
      </c>
      <c r="D51" s="94">
        <v>0</v>
      </c>
      <c r="E51" s="94">
        <v>92.51</v>
      </c>
      <c r="F51" s="114"/>
      <c r="G51" s="115">
        <f>+E51/$E$54</f>
        <v>0.04716471298403609</v>
      </c>
    </row>
    <row r="52" spans="1:7" ht="14.25" customHeight="1">
      <c r="A52" s="3"/>
      <c r="B52" s="3" t="s">
        <v>254</v>
      </c>
      <c r="C52" s="52">
        <v>216.557</v>
      </c>
      <c r="D52" s="52">
        <v>0</v>
      </c>
      <c r="E52" s="52">
        <v>1677.495</v>
      </c>
      <c r="F52" s="53"/>
      <c r="G52" s="54">
        <f>+E52/$E$54</f>
        <v>0.855243435381641</v>
      </c>
    </row>
    <row r="53" spans="1:7" ht="14.25" customHeight="1">
      <c r="A53" s="3"/>
      <c r="B53" s="3" t="s">
        <v>255</v>
      </c>
      <c r="C53" s="52">
        <v>62.947</v>
      </c>
      <c r="D53" s="52">
        <v>0</v>
      </c>
      <c r="E53" s="52">
        <v>191.419</v>
      </c>
      <c r="F53" s="53"/>
      <c r="G53" s="54">
        <f>+E53/$E$54</f>
        <v>0.09759185163432282</v>
      </c>
    </row>
    <row r="54" spans="1:7" ht="14.25" customHeight="1">
      <c r="A54" s="48"/>
      <c r="B54" s="48" t="s">
        <v>256</v>
      </c>
      <c r="C54" s="49">
        <v>279.504</v>
      </c>
      <c r="D54" s="49">
        <v>0</v>
      </c>
      <c r="E54" s="49">
        <v>1961.424</v>
      </c>
      <c r="F54" s="50"/>
      <c r="G54" s="51">
        <f>+E54/$E$54</f>
        <v>1</v>
      </c>
    </row>
    <row r="55" spans="1:7" ht="12.75">
      <c r="A55" s="93" t="s">
        <v>268</v>
      </c>
      <c r="B55" s="93" t="s">
        <v>253</v>
      </c>
      <c r="C55" s="94">
        <v>116300.847</v>
      </c>
      <c r="D55" s="94">
        <v>49429.197</v>
      </c>
      <c r="E55" s="94">
        <v>54815.466</v>
      </c>
      <c r="F55" s="114">
        <f aca="true" t="shared" si="3" ref="F55:F68">+(E55-D55)/D55</f>
        <v>0.10896938099156254</v>
      </c>
      <c r="G55" s="115">
        <f>+E55/$E$58</f>
        <v>0.37241053484498865</v>
      </c>
    </row>
    <row r="56" spans="1:7" ht="12.75">
      <c r="A56" s="3"/>
      <c r="B56" s="3" t="s">
        <v>254</v>
      </c>
      <c r="C56" s="52">
        <v>83138.494</v>
      </c>
      <c r="D56" s="52">
        <v>42777.05</v>
      </c>
      <c r="E56" s="52">
        <v>33514.293</v>
      </c>
      <c r="F56" s="53">
        <f t="shared" si="3"/>
        <v>-0.21653566573665095</v>
      </c>
      <c r="G56" s="54">
        <f>+E56/$E$58</f>
        <v>0.22769259648511714</v>
      </c>
    </row>
    <row r="57" spans="1:7" ht="12.75">
      <c r="A57" s="3"/>
      <c r="B57" s="3" t="s">
        <v>255</v>
      </c>
      <c r="C57" s="52">
        <v>120186.007</v>
      </c>
      <c r="D57" s="52">
        <v>51082.991</v>
      </c>
      <c r="E57" s="52">
        <v>58861.206</v>
      </c>
      <c r="F57" s="53">
        <f t="shared" si="3"/>
        <v>0.15226624063575284</v>
      </c>
      <c r="G57" s="54">
        <f>+E57/$E$58</f>
        <v>0.39989686866989427</v>
      </c>
    </row>
    <row r="58" spans="1:7" ht="12.75">
      <c r="A58" s="48"/>
      <c r="B58" s="48" t="s">
        <v>256</v>
      </c>
      <c r="C58" s="49">
        <v>319625.348</v>
      </c>
      <c r="D58" s="49">
        <v>143289.238</v>
      </c>
      <c r="E58" s="49">
        <v>147190.965</v>
      </c>
      <c r="F58" s="50">
        <f t="shared" si="3"/>
        <v>0.027229728167023848</v>
      </c>
      <c r="G58" s="51">
        <f>+E58/$E$58</f>
        <v>1</v>
      </c>
    </row>
    <row r="59" spans="1:7" ht="12.75">
      <c r="A59" s="93" t="s">
        <v>269</v>
      </c>
      <c r="B59" s="93" t="s">
        <v>253</v>
      </c>
      <c r="C59" s="94">
        <v>410.09</v>
      </c>
      <c r="D59" s="94">
        <v>407.276</v>
      </c>
      <c r="E59" s="94">
        <v>596.761</v>
      </c>
      <c r="F59" s="114">
        <f t="shared" si="3"/>
        <v>0.4652496096013513</v>
      </c>
      <c r="G59" s="115">
        <f>+E59/$E$62</f>
        <v>0.3150097048121827</v>
      </c>
    </row>
    <row r="60" spans="1:7" ht="12.75">
      <c r="A60" s="3"/>
      <c r="B60" s="3" t="s">
        <v>254</v>
      </c>
      <c r="C60" s="52">
        <v>1118.568</v>
      </c>
      <c r="D60" s="52">
        <v>413.087</v>
      </c>
      <c r="E60" s="52">
        <v>367.459</v>
      </c>
      <c r="F60" s="53">
        <f t="shared" si="3"/>
        <v>-0.11045615088347004</v>
      </c>
      <c r="G60" s="54">
        <f>+E60/$E$62</f>
        <v>0.19396902800380697</v>
      </c>
    </row>
    <row r="61" spans="1:7" ht="12.75">
      <c r="A61" s="3"/>
      <c r="B61" s="3" t="s">
        <v>255</v>
      </c>
      <c r="C61" s="52">
        <v>2110.585</v>
      </c>
      <c r="D61" s="52">
        <v>1354.265</v>
      </c>
      <c r="E61" s="52">
        <v>930.201</v>
      </c>
      <c r="F61" s="53">
        <f t="shared" si="3"/>
        <v>-0.3131322156298805</v>
      </c>
      <c r="G61" s="54">
        <f>+E61/$E$62</f>
        <v>0.4910212671840103</v>
      </c>
    </row>
    <row r="62" spans="1:7" ht="12.75">
      <c r="A62" s="48"/>
      <c r="B62" s="48" t="s">
        <v>256</v>
      </c>
      <c r="C62" s="49">
        <v>3639.243</v>
      </c>
      <c r="D62" s="49">
        <v>2174.628</v>
      </c>
      <c r="E62" s="49">
        <v>1894.421</v>
      </c>
      <c r="F62" s="50">
        <f t="shared" si="3"/>
        <v>-0.12885284287703463</v>
      </c>
      <c r="G62" s="51">
        <f>+E62/$E$62</f>
        <v>1</v>
      </c>
    </row>
    <row r="63" spans="1:7" ht="12.75">
      <c r="A63" s="93" t="s">
        <v>270</v>
      </c>
      <c r="B63" s="93" t="s">
        <v>253</v>
      </c>
      <c r="C63" s="94">
        <v>1345.182</v>
      </c>
      <c r="D63" s="94">
        <v>474.446</v>
      </c>
      <c r="E63" s="94">
        <v>468.124</v>
      </c>
      <c r="F63" s="114">
        <f t="shared" si="3"/>
        <v>-0.013325014859436064</v>
      </c>
      <c r="G63" s="115">
        <f>+E63/$E$66</f>
        <v>0.015587656660654467</v>
      </c>
    </row>
    <row r="64" spans="1:7" ht="12.75">
      <c r="A64" s="3"/>
      <c r="B64" s="3" t="s">
        <v>254</v>
      </c>
      <c r="C64" s="52">
        <v>6199.877</v>
      </c>
      <c r="D64" s="52">
        <v>2535.608</v>
      </c>
      <c r="E64" s="52">
        <v>2469.885</v>
      </c>
      <c r="F64" s="53">
        <f t="shared" si="3"/>
        <v>-0.025920016027714043</v>
      </c>
      <c r="G64" s="54">
        <f>+E64/$E$66</f>
        <v>0.08224256686540438</v>
      </c>
    </row>
    <row r="65" spans="1:7" ht="12.75">
      <c r="A65" s="3"/>
      <c r="B65" s="3" t="s">
        <v>255</v>
      </c>
      <c r="C65" s="52">
        <v>39368.883</v>
      </c>
      <c r="D65" s="52">
        <v>20800.604</v>
      </c>
      <c r="E65" s="52">
        <v>27093.702</v>
      </c>
      <c r="F65" s="53">
        <f t="shared" si="3"/>
        <v>0.3025440030491423</v>
      </c>
      <c r="G65" s="54">
        <f>+E65/$E$66</f>
        <v>0.9021697764739413</v>
      </c>
    </row>
    <row r="66" spans="1:7" ht="12.75">
      <c r="A66" s="48"/>
      <c r="B66" s="48" t="s">
        <v>256</v>
      </c>
      <c r="C66" s="49">
        <v>46913.942</v>
      </c>
      <c r="D66" s="49">
        <v>23810.658</v>
      </c>
      <c r="E66" s="49">
        <v>30031.711</v>
      </c>
      <c r="F66" s="50">
        <f t="shared" si="3"/>
        <v>0.2612717800574852</v>
      </c>
      <c r="G66" s="51">
        <f>+E66/$E$66</f>
        <v>1</v>
      </c>
    </row>
    <row r="67" spans="1:7" ht="12.75">
      <c r="A67" s="101" t="s">
        <v>271</v>
      </c>
      <c r="B67" s="101" t="s">
        <v>256</v>
      </c>
      <c r="C67" s="37">
        <v>10822.278999998316</v>
      </c>
      <c r="D67" s="37">
        <v>3887.4490000010205</v>
      </c>
      <c r="E67" s="37">
        <v>6703.332</v>
      </c>
      <c r="F67" s="102">
        <f t="shared" si="3"/>
        <v>0.7243523966483523</v>
      </c>
      <c r="G67" s="103">
        <f>+E67/$E$67</f>
        <v>1</v>
      </c>
    </row>
    <row r="68" spans="1:16" ht="12.75">
      <c r="A68" s="104" t="s">
        <v>256</v>
      </c>
      <c r="B68" s="104"/>
      <c r="C68" s="105">
        <f>+C67+C66+C62+C58+C54+C50+C46+C42+C38+C34+C30+C26+C22+C18+C14+C10</f>
        <v>10910368</v>
      </c>
      <c r="D68" s="105">
        <f>+D67+D66+D62+D58+D54+D50+D46+D42+D38+D34+D30+D26+D22+D18+D14+D10</f>
        <v>5131951</v>
      </c>
      <c r="E68" s="105">
        <f>+E67+E66+E62+E58+E54+E50+E46+E42+E38+E34+E30+E26+E22+E18+E14+E10</f>
        <v>5661424.9180000005</v>
      </c>
      <c r="F68" s="102">
        <f t="shared" si="3"/>
        <v>0.10317205250011166</v>
      </c>
      <c r="G68" s="104"/>
      <c r="H68"/>
      <c r="I68"/>
      <c r="J68"/>
      <c r="K68"/>
      <c r="L68"/>
      <c r="M68"/>
      <c r="N68"/>
      <c r="O68"/>
      <c r="P68"/>
    </row>
    <row r="69" spans="1:16" s="44" customFormat="1" ht="12.75">
      <c r="A69" s="45" t="s">
        <v>75</v>
      </c>
      <c r="B69" s="45"/>
      <c r="C69" s="45"/>
      <c r="D69" s="45"/>
      <c r="E69" s="45"/>
      <c r="F69" s="45"/>
      <c r="H69"/>
      <c r="I69"/>
      <c r="J69"/>
      <c r="K69"/>
      <c r="L69"/>
      <c r="M69"/>
      <c r="N69"/>
      <c r="O69"/>
      <c r="P69"/>
    </row>
  </sheetData>
  <mergeCells count="4">
    <mergeCell ref="A1:G1"/>
    <mergeCell ref="A2:G2"/>
    <mergeCell ref="A3:G3"/>
    <mergeCell ref="A4:G4"/>
  </mergeCells>
  <printOptions horizontalCentered="1" verticalCentered="1"/>
  <pageMargins left="0.7874015748031497" right="0.7874015748031497" top="0.31496062992125984" bottom="0.7874015748031497" header="0" footer="0.5905511811023623"/>
  <pageSetup horizontalDpi="300" verticalDpi="300" orientation="portrait" paperSize="127" scale="77" r:id="rId2"/>
  <headerFooter alignWithMargins="0">
    <oddFooter>&amp;CPágina &amp;P</oddFooter>
  </headerFooter>
  <drawing r:id="rId1"/>
</worksheet>
</file>

<file path=xl/worksheets/sheet5.xml><?xml version="1.0" encoding="utf-8"?>
<worksheet xmlns="http://schemas.openxmlformats.org/spreadsheetml/2006/main" xmlns:r="http://schemas.openxmlformats.org/officeDocument/2006/relationships">
  <dimension ref="A1:U315"/>
  <sheetViews>
    <sheetView view="pageBreakPreview" zoomScaleSheetLayoutView="100" workbookViewId="0" topLeftCell="A80">
      <selection activeCell="C119" sqref="C119"/>
    </sheetView>
  </sheetViews>
  <sheetFormatPr defaultColWidth="11.421875" defaultRowHeight="12.75"/>
  <cols>
    <col min="1" max="1" width="39.28125" style="46" customWidth="1"/>
    <col min="2" max="2" width="19.00390625" style="46" customWidth="1"/>
    <col min="3" max="3" width="20.421875" style="46" customWidth="1"/>
    <col min="4" max="4" width="26.28125" style="46" customWidth="1"/>
    <col min="5" max="16384" width="11.421875" style="46" customWidth="1"/>
  </cols>
  <sheetData>
    <row r="1" spans="1:21" s="7" customFormat="1" ht="15.75" customHeight="1">
      <c r="A1" s="127" t="s">
        <v>248</v>
      </c>
      <c r="B1" s="127"/>
      <c r="C1" s="127"/>
      <c r="D1" s="127"/>
      <c r="F1" s="25"/>
      <c r="H1" s="25"/>
      <c r="I1" s="25"/>
      <c r="K1" s="25"/>
      <c r="M1" s="25"/>
      <c r="N1" s="25"/>
      <c r="P1" s="25"/>
      <c r="R1" s="25"/>
      <c r="S1" s="25"/>
      <c r="U1" s="25"/>
    </row>
    <row r="2" spans="1:21" s="7" customFormat="1" ht="15.75" customHeight="1">
      <c r="A2" s="128" t="s">
        <v>272</v>
      </c>
      <c r="B2" s="128"/>
      <c r="C2" s="128"/>
      <c r="D2" s="128"/>
      <c r="F2" s="25"/>
      <c r="H2" s="25"/>
      <c r="I2" s="25"/>
      <c r="K2" s="25"/>
      <c r="M2" s="25"/>
      <c r="N2" s="25"/>
      <c r="P2" s="25"/>
      <c r="R2" s="25"/>
      <c r="S2" s="25"/>
      <c r="U2" s="25"/>
    </row>
    <row r="3" spans="1:21" s="7" customFormat="1" ht="15.75" customHeight="1">
      <c r="A3" s="128" t="s">
        <v>51</v>
      </c>
      <c r="B3" s="128"/>
      <c r="C3" s="128"/>
      <c r="D3" s="128"/>
      <c r="F3" s="25"/>
      <c r="H3" s="25"/>
      <c r="I3" s="25"/>
      <c r="K3" s="25"/>
      <c r="M3" s="25"/>
      <c r="N3" s="25"/>
      <c r="O3" s="7" t="s">
        <v>249</v>
      </c>
      <c r="P3" s="25"/>
      <c r="R3" s="25"/>
      <c r="S3" s="25"/>
      <c r="U3" s="25"/>
    </row>
    <row r="4" spans="1:21" s="7" customFormat="1" ht="15.75" customHeight="1">
      <c r="A4" s="129"/>
      <c r="B4" s="129"/>
      <c r="C4" s="129"/>
      <c r="D4" s="129"/>
      <c r="F4" s="25"/>
      <c r="H4" s="25"/>
      <c r="I4" s="25"/>
      <c r="K4" s="25"/>
      <c r="M4" s="25"/>
      <c r="N4" s="25"/>
      <c r="P4" s="25"/>
      <c r="R4" s="25"/>
      <c r="S4" s="25"/>
      <c r="U4" s="25"/>
    </row>
    <row r="5" spans="1:4" s="7" customFormat="1" ht="12.75">
      <c r="A5" s="27" t="s">
        <v>52</v>
      </c>
      <c r="B5" s="2" t="s">
        <v>273</v>
      </c>
      <c r="C5" s="29">
        <v>2008</v>
      </c>
      <c r="D5" s="31" t="s">
        <v>54</v>
      </c>
    </row>
    <row r="6" spans="1:18" s="7" customFormat="1" ht="12.75">
      <c r="A6" s="31"/>
      <c r="B6" s="31"/>
      <c r="C6" s="29" t="str">
        <f>+Exportacion_region_sector!D6</f>
        <v>ene- may</v>
      </c>
      <c r="D6" s="55">
        <v>2008</v>
      </c>
      <c r="P6" s="7">
        <v>2007</v>
      </c>
      <c r="Q6" s="7">
        <v>39083</v>
      </c>
      <c r="R6" s="7">
        <v>39448</v>
      </c>
    </row>
    <row r="7" spans="1:21" ht="12.75">
      <c r="A7" s="131" t="s">
        <v>252</v>
      </c>
      <c r="B7" t="s">
        <v>276</v>
      </c>
      <c r="C7" s="37">
        <v>653.444</v>
      </c>
      <c r="D7" s="56">
        <f aca="true" t="shared" si="0" ref="D7:D13">+C7/$C$13</f>
        <v>0.196911939219963</v>
      </c>
      <c r="F7" s="98"/>
      <c r="H7" s="98"/>
      <c r="I7" s="98"/>
      <c r="K7" s="98"/>
      <c r="M7" s="98"/>
      <c r="N7" s="98"/>
      <c r="P7" s="98"/>
      <c r="R7" s="98"/>
      <c r="S7" s="98"/>
      <c r="U7" s="98"/>
    </row>
    <row r="8" spans="1:4" ht="12.75">
      <c r="A8" s="131"/>
      <c r="B8" t="s">
        <v>291</v>
      </c>
      <c r="C8" s="37">
        <v>456.011</v>
      </c>
      <c r="D8" s="56">
        <f t="shared" si="0"/>
        <v>0.1374165350292214</v>
      </c>
    </row>
    <row r="9" spans="1:4" ht="12.75">
      <c r="A9" s="131"/>
      <c r="B9" t="s">
        <v>274</v>
      </c>
      <c r="C9" s="37">
        <v>385.696</v>
      </c>
      <c r="D9" s="56">
        <f t="shared" si="0"/>
        <v>0.11622747673768961</v>
      </c>
    </row>
    <row r="10" spans="1:4" ht="12.75">
      <c r="A10" s="131"/>
      <c r="B10" t="s">
        <v>330</v>
      </c>
      <c r="C10" s="37">
        <v>348.23</v>
      </c>
      <c r="D10" s="56">
        <f t="shared" si="0"/>
        <v>0.1049372931644758</v>
      </c>
    </row>
    <row r="11" spans="1:4" ht="12.75">
      <c r="A11" s="131"/>
      <c r="B11" t="s">
        <v>275</v>
      </c>
      <c r="C11" s="37">
        <v>339.308</v>
      </c>
      <c r="D11" s="56">
        <f t="shared" si="0"/>
        <v>0.10224869502642492</v>
      </c>
    </row>
    <row r="12" spans="1:21" ht="12.75">
      <c r="A12" s="131"/>
      <c r="B12" t="s">
        <v>318</v>
      </c>
      <c r="C12" s="37">
        <f>+C13-SUM(C7:C11)</f>
        <v>1135.7690000000002</v>
      </c>
      <c r="D12" s="56">
        <f t="shared" si="0"/>
        <v>0.3422580608222253</v>
      </c>
      <c r="E12" s="37"/>
      <c r="F12" s="98"/>
      <c r="H12" s="98"/>
      <c r="I12" s="98"/>
      <c r="K12" s="98"/>
      <c r="M12" s="98"/>
      <c r="N12" s="98"/>
      <c r="P12" s="98"/>
      <c r="R12" s="98"/>
      <c r="S12" s="98"/>
      <c r="U12" s="98"/>
    </row>
    <row r="13" spans="1:4" s="2" customFormat="1" ht="12.75">
      <c r="A13" s="132"/>
      <c r="B13" s="57" t="s">
        <v>321</v>
      </c>
      <c r="C13" s="58">
        <v>3318.458</v>
      </c>
      <c r="D13" s="60">
        <f t="shared" si="0"/>
        <v>1</v>
      </c>
    </row>
    <row r="14" spans="1:21" ht="12.75">
      <c r="A14" s="130" t="s">
        <v>257</v>
      </c>
      <c r="B14" t="s">
        <v>277</v>
      </c>
      <c r="C14" s="37">
        <v>3704.344</v>
      </c>
      <c r="D14" s="56">
        <f aca="true" t="shared" si="1" ref="D14:D20">+C14/$C$20</f>
        <v>0.5629700416504433</v>
      </c>
      <c r="F14" s="98"/>
      <c r="H14" s="98"/>
      <c r="I14" s="98"/>
      <c r="K14" s="98"/>
      <c r="M14" s="98"/>
      <c r="N14" s="98"/>
      <c r="P14" s="98"/>
      <c r="R14" s="98"/>
      <c r="S14" s="98"/>
      <c r="U14" s="98"/>
    </row>
    <row r="15" spans="1:4" ht="12.75">
      <c r="A15" s="131"/>
      <c r="B15" t="s">
        <v>279</v>
      </c>
      <c r="C15" s="37">
        <v>544.835</v>
      </c>
      <c r="D15" s="56">
        <f t="shared" si="1"/>
        <v>0.08280164656484906</v>
      </c>
    </row>
    <row r="16" spans="1:4" ht="12.75">
      <c r="A16" s="131"/>
      <c r="B16" t="s">
        <v>276</v>
      </c>
      <c r="C16" s="37">
        <v>543.172</v>
      </c>
      <c r="D16" s="56">
        <f t="shared" si="1"/>
        <v>0.08254891107935833</v>
      </c>
    </row>
    <row r="17" spans="1:4" ht="12.75">
      <c r="A17" s="131"/>
      <c r="B17" t="s">
        <v>278</v>
      </c>
      <c r="C17" s="37">
        <v>408.909</v>
      </c>
      <c r="D17" s="56">
        <f t="shared" si="1"/>
        <v>0.06214420603519573</v>
      </c>
    </row>
    <row r="18" spans="1:4" ht="12.75">
      <c r="A18" s="136"/>
      <c r="B18" t="s">
        <v>307</v>
      </c>
      <c r="C18" s="37">
        <v>339.259</v>
      </c>
      <c r="D18" s="56">
        <f t="shared" si="1"/>
        <v>0.051559102869573596</v>
      </c>
    </row>
    <row r="19" spans="1:5" ht="12.75">
      <c r="A19" s="136"/>
      <c r="B19" s="7" t="s">
        <v>318</v>
      </c>
      <c r="C19" s="37">
        <f>+C20-SUM(C14:C18)</f>
        <v>1039.4830000000002</v>
      </c>
      <c r="D19" s="56">
        <f t="shared" si="1"/>
        <v>0.15797609180058</v>
      </c>
      <c r="E19" s="37"/>
    </row>
    <row r="20" spans="1:4" s="2" customFormat="1" ht="12.75">
      <c r="A20" s="132"/>
      <c r="B20" s="57" t="s">
        <v>321</v>
      </c>
      <c r="C20" s="58">
        <v>6580.002</v>
      </c>
      <c r="D20" s="60">
        <f t="shared" si="1"/>
        <v>1</v>
      </c>
    </row>
    <row r="21" spans="1:4" ht="12.75">
      <c r="A21" s="130" t="s">
        <v>258</v>
      </c>
      <c r="B21" t="s">
        <v>307</v>
      </c>
      <c r="C21" s="37">
        <v>669.096</v>
      </c>
      <c r="D21" s="56">
        <f aca="true" t="shared" si="2" ref="D21:D27">+C21/$C$27</f>
        <v>0.6870429355627706</v>
      </c>
    </row>
    <row r="22" spans="1:4" ht="12.75">
      <c r="A22" s="131"/>
      <c r="B22" t="s">
        <v>280</v>
      </c>
      <c r="C22" s="37">
        <v>91.794</v>
      </c>
      <c r="D22" s="56">
        <f t="shared" si="2"/>
        <v>0.0942561593957354</v>
      </c>
    </row>
    <row r="23" spans="1:4" ht="12.75">
      <c r="A23" s="131"/>
      <c r="B23" t="s">
        <v>275</v>
      </c>
      <c r="C23" s="37">
        <v>41.166</v>
      </c>
      <c r="D23" s="56">
        <f t="shared" si="2"/>
        <v>0.04227018168600173</v>
      </c>
    </row>
    <row r="24" spans="1:4" ht="12.75">
      <c r="A24" s="131"/>
      <c r="B24" t="s">
        <v>276</v>
      </c>
      <c r="C24" s="37">
        <v>32.503</v>
      </c>
      <c r="D24" s="56">
        <f t="shared" si="2"/>
        <v>0.03337481696886058</v>
      </c>
    </row>
    <row r="25" spans="1:21" ht="12.75">
      <c r="A25" s="131"/>
      <c r="B25" t="s">
        <v>281</v>
      </c>
      <c r="C25" s="37">
        <v>28.3</v>
      </c>
      <c r="D25" s="56">
        <f t="shared" si="2"/>
        <v>0.02905908132230115</v>
      </c>
      <c r="E25" s="7"/>
      <c r="F25" s="7"/>
      <c r="G25" s="7"/>
      <c r="H25" s="7"/>
      <c r="I25" s="7"/>
      <c r="J25" s="7"/>
      <c r="K25" s="7"/>
      <c r="L25" s="7"/>
      <c r="M25" s="7"/>
      <c r="N25" s="7"/>
      <c r="O25" s="7"/>
      <c r="P25" s="7"/>
      <c r="Q25" s="7"/>
      <c r="R25" s="7"/>
      <c r="S25" s="7"/>
      <c r="T25" s="7"/>
      <c r="U25" s="7"/>
    </row>
    <row r="26" spans="1:21" ht="12.75">
      <c r="A26" s="131"/>
      <c r="B26" s="7" t="s">
        <v>318</v>
      </c>
      <c r="C26" s="37">
        <f>+C27-SUM(C21:C25)</f>
        <v>111.019</v>
      </c>
      <c r="D26" s="56">
        <f t="shared" si="2"/>
        <v>0.11399682506433044</v>
      </c>
      <c r="E26" s="37"/>
      <c r="F26" s="7"/>
      <c r="G26" s="7"/>
      <c r="H26" s="7"/>
      <c r="I26" s="7"/>
      <c r="J26" s="7"/>
      <c r="K26" s="7"/>
      <c r="L26" s="7"/>
      <c r="M26" s="7"/>
      <c r="N26" s="7"/>
      <c r="O26" s="7"/>
      <c r="P26" s="7"/>
      <c r="Q26" s="7"/>
      <c r="R26" s="7"/>
      <c r="S26" s="7"/>
      <c r="T26" s="7"/>
      <c r="U26" s="7"/>
    </row>
    <row r="27" spans="1:21" s="2" customFormat="1" ht="12.75">
      <c r="A27" s="132"/>
      <c r="B27" s="57" t="s">
        <v>321</v>
      </c>
      <c r="C27" s="58">
        <v>973.878</v>
      </c>
      <c r="D27" s="60">
        <f t="shared" si="2"/>
        <v>1</v>
      </c>
      <c r="E27"/>
      <c r="F27" s="98"/>
      <c r="G27"/>
      <c r="H27" s="98"/>
      <c r="I27" s="98"/>
      <c r="J27"/>
      <c r="K27" s="98"/>
      <c r="L27"/>
      <c r="M27" s="98"/>
      <c r="N27" s="98"/>
      <c r="O27"/>
      <c r="P27" s="98"/>
      <c r="Q27"/>
      <c r="R27" s="98"/>
      <c r="S27" s="98"/>
      <c r="T27"/>
      <c r="U27" s="98"/>
    </row>
    <row r="28" spans="1:4" ht="12.75">
      <c r="A28" s="130" t="s">
        <v>259</v>
      </c>
      <c r="B28" t="s">
        <v>307</v>
      </c>
      <c r="C28" s="37">
        <v>126465.51</v>
      </c>
      <c r="D28" s="56">
        <f aca="true" t="shared" si="3" ref="D28:D34">+C28/$C$34</f>
        <v>0.6738089218590836</v>
      </c>
    </row>
    <row r="29" spans="1:21" ht="12.75">
      <c r="A29" s="131"/>
      <c r="B29" t="s">
        <v>277</v>
      </c>
      <c r="C29" s="37">
        <v>11847.269</v>
      </c>
      <c r="D29" s="56">
        <f t="shared" si="3"/>
        <v>0.06312231336326042</v>
      </c>
      <c r="E29"/>
      <c r="F29"/>
      <c r="G29"/>
      <c r="H29"/>
      <c r="I29"/>
      <c r="J29"/>
      <c r="K29"/>
      <c r="L29"/>
      <c r="M29"/>
      <c r="N29"/>
      <c r="O29"/>
      <c r="P29"/>
      <c r="Q29"/>
      <c r="R29"/>
      <c r="S29"/>
      <c r="T29"/>
      <c r="U29"/>
    </row>
    <row r="30" spans="1:21" ht="12.75">
      <c r="A30" s="131"/>
      <c r="B30" t="s">
        <v>282</v>
      </c>
      <c r="C30" s="37">
        <v>9716.436</v>
      </c>
      <c r="D30" s="56">
        <f t="shared" si="3"/>
        <v>0.051769223604702874</v>
      </c>
      <c r="E30"/>
      <c r="F30"/>
      <c r="G30"/>
      <c r="H30"/>
      <c r="I30"/>
      <c r="J30"/>
      <c r="K30"/>
      <c r="L30"/>
      <c r="M30"/>
      <c r="N30"/>
      <c r="O30"/>
      <c r="P30"/>
      <c r="Q30"/>
      <c r="R30"/>
      <c r="S30"/>
      <c r="T30"/>
      <c r="U30"/>
    </row>
    <row r="31" spans="1:21" ht="12.75">
      <c r="A31" s="131"/>
      <c r="B31" t="s">
        <v>283</v>
      </c>
      <c r="C31" s="37">
        <v>8269.208</v>
      </c>
      <c r="D31" s="56">
        <f t="shared" si="3"/>
        <v>0.04405838498661421</v>
      </c>
      <c r="E31"/>
      <c r="F31"/>
      <c r="G31"/>
      <c r="H31"/>
      <c r="I31"/>
      <c r="J31"/>
      <c r="K31"/>
      <c r="L31"/>
      <c r="M31"/>
      <c r="N31"/>
      <c r="O31"/>
      <c r="P31"/>
      <c r="Q31"/>
      <c r="R31"/>
      <c r="S31"/>
      <c r="T31"/>
      <c r="U31"/>
    </row>
    <row r="32" spans="1:21" ht="12.75">
      <c r="A32" s="131"/>
      <c r="B32" t="s">
        <v>276</v>
      </c>
      <c r="C32" s="37">
        <v>6726.635</v>
      </c>
      <c r="D32" s="56">
        <f t="shared" si="3"/>
        <v>0.03583954769240702</v>
      </c>
      <c r="E32"/>
      <c r="F32" s="98"/>
      <c r="G32"/>
      <c r="H32" s="98"/>
      <c r="I32" s="98"/>
      <c r="J32"/>
      <c r="K32" s="98"/>
      <c r="L32"/>
      <c r="M32" s="98"/>
      <c r="N32" s="98"/>
      <c r="O32"/>
      <c r="P32" s="98"/>
      <c r="Q32"/>
      <c r="R32" s="98"/>
      <c r="S32" s="98"/>
      <c r="T32"/>
      <c r="U32" s="98"/>
    </row>
    <row r="33" spans="1:21" ht="12.75">
      <c r="A33" s="131"/>
      <c r="B33" s="7" t="s">
        <v>318</v>
      </c>
      <c r="C33" s="37">
        <f>+C34-SUM(C28:C32)</f>
        <v>24662.439000000013</v>
      </c>
      <c r="D33" s="56">
        <f t="shared" si="3"/>
        <v>0.13140160849393187</v>
      </c>
      <c r="E33" s="37"/>
      <c r="F33" s="2"/>
      <c r="G33" s="2"/>
      <c r="H33" s="2"/>
      <c r="I33" s="2"/>
      <c r="J33" s="2"/>
      <c r="K33" s="2"/>
      <c r="L33" s="2"/>
      <c r="M33" s="2"/>
      <c r="N33" s="2"/>
      <c r="O33" s="2"/>
      <c r="P33" s="2"/>
      <c r="Q33" s="2"/>
      <c r="R33" s="2"/>
      <c r="S33" s="2"/>
      <c r="T33" s="2"/>
      <c r="U33" s="2"/>
    </row>
    <row r="34" spans="1:21" s="61" customFormat="1" ht="12.75">
      <c r="A34" s="132"/>
      <c r="B34" s="57" t="s">
        <v>321</v>
      </c>
      <c r="C34" s="58">
        <v>187687.497</v>
      </c>
      <c r="D34" s="60">
        <f t="shared" si="3"/>
        <v>1</v>
      </c>
      <c r="E34"/>
      <c r="F34" s="98"/>
      <c r="G34"/>
      <c r="H34" s="98"/>
      <c r="I34" s="98"/>
      <c r="J34"/>
      <c r="K34" s="98"/>
      <c r="L34"/>
      <c r="M34" s="98"/>
      <c r="N34" s="98"/>
      <c r="O34"/>
      <c r="P34" s="98"/>
      <c r="Q34"/>
      <c r="R34" s="98"/>
      <c r="S34" s="98"/>
      <c r="T34"/>
      <c r="U34" s="98"/>
    </row>
    <row r="35" spans="1:21" ht="12.75">
      <c r="A35" s="130" t="s">
        <v>284</v>
      </c>
      <c r="B35" t="s">
        <v>307</v>
      </c>
      <c r="C35" s="37">
        <v>112535.639</v>
      </c>
      <c r="D35" s="56">
        <f aca="true" t="shared" si="4" ref="D35:D41">+C35/$C$41</f>
        <v>0.5275357099708342</v>
      </c>
      <c r="E35"/>
      <c r="F35"/>
      <c r="G35"/>
      <c r="H35"/>
      <c r="I35"/>
      <c r="J35"/>
      <c r="K35"/>
      <c r="L35"/>
      <c r="M35"/>
      <c r="N35"/>
      <c r="O35"/>
      <c r="P35"/>
      <c r="Q35"/>
      <c r="R35"/>
      <c r="S35"/>
      <c r="T35"/>
      <c r="U35"/>
    </row>
    <row r="36" spans="1:21" ht="12.75">
      <c r="A36" s="131"/>
      <c r="B36" t="s">
        <v>276</v>
      </c>
      <c r="C36" s="37">
        <v>18591.119</v>
      </c>
      <c r="D36" s="56">
        <f t="shared" si="4"/>
        <v>0.0871499842002698</v>
      </c>
      <c r="E36"/>
      <c r="F36"/>
      <c r="G36"/>
      <c r="H36"/>
      <c r="I36"/>
      <c r="J36"/>
      <c r="K36"/>
      <c r="L36"/>
      <c r="M36"/>
      <c r="N36"/>
      <c r="O36"/>
      <c r="P36"/>
      <c r="Q36"/>
      <c r="R36"/>
      <c r="S36"/>
      <c r="T36"/>
      <c r="U36"/>
    </row>
    <row r="37" spans="1:21" ht="12.75">
      <c r="A37" s="131"/>
      <c r="B37" t="s">
        <v>274</v>
      </c>
      <c r="C37" s="37">
        <v>15494.078</v>
      </c>
      <c r="D37" s="56">
        <f t="shared" si="4"/>
        <v>0.07263191919204798</v>
      </c>
      <c r="E37" s="7"/>
      <c r="F37" s="7"/>
      <c r="G37" s="7"/>
      <c r="H37" s="7"/>
      <c r="I37" s="7"/>
      <c r="J37" s="7"/>
      <c r="K37" s="7"/>
      <c r="L37" s="7"/>
      <c r="M37" s="7"/>
      <c r="N37" s="7"/>
      <c r="O37" s="7"/>
      <c r="P37" s="7"/>
      <c r="Q37" s="7"/>
      <c r="R37" s="7"/>
      <c r="S37" s="7"/>
      <c r="T37" s="7"/>
      <c r="U37" s="7"/>
    </row>
    <row r="38" spans="1:21" ht="12.75">
      <c r="A38" s="131"/>
      <c r="B38" t="s">
        <v>282</v>
      </c>
      <c r="C38" s="37">
        <v>10626.294</v>
      </c>
      <c r="D38" s="56">
        <f t="shared" si="4"/>
        <v>0.049813104537033075</v>
      </c>
      <c r="E38" s="7"/>
      <c r="F38" s="7"/>
      <c r="G38" s="7"/>
      <c r="H38" s="7"/>
      <c r="I38" s="7"/>
      <c r="J38" s="7"/>
      <c r="K38" s="7"/>
      <c r="L38" s="7"/>
      <c r="M38" s="7"/>
      <c r="N38" s="7"/>
      <c r="O38" s="7"/>
      <c r="P38" s="7"/>
      <c r="Q38" s="7"/>
      <c r="R38" s="7"/>
      <c r="S38" s="7"/>
      <c r="T38" s="7"/>
      <c r="U38" s="7"/>
    </row>
    <row r="39" spans="1:21" ht="12.75">
      <c r="A39" s="131"/>
      <c r="B39" t="s">
        <v>283</v>
      </c>
      <c r="C39" s="37">
        <v>10391.694</v>
      </c>
      <c r="D39" s="56">
        <f t="shared" si="4"/>
        <v>0.04871336512417776</v>
      </c>
      <c r="E39"/>
      <c r="F39" s="98"/>
      <c r="G39"/>
      <c r="H39" s="98"/>
      <c r="I39" s="98"/>
      <c r="J39"/>
      <c r="K39" s="98"/>
      <c r="L39"/>
      <c r="M39" s="98"/>
      <c r="N39" s="98"/>
      <c r="O39"/>
      <c r="P39" s="98"/>
      <c r="Q39"/>
      <c r="R39" s="98"/>
      <c r="S39" s="98"/>
      <c r="T39"/>
      <c r="U39" s="98"/>
    </row>
    <row r="40" spans="1:21" ht="12.75">
      <c r="A40" s="131"/>
      <c r="B40" t="s">
        <v>318</v>
      </c>
      <c r="C40" s="37">
        <f>+C41-SUM(C35:C39)</f>
        <v>45684.43900000001</v>
      </c>
      <c r="D40" s="56">
        <f t="shared" si="4"/>
        <v>0.21415591697563716</v>
      </c>
      <c r="E40" s="37"/>
      <c r="F40" s="98"/>
      <c r="G40"/>
      <c r="H40" s="98"/>
      <c r="I40" s="98"/>
      <c r="J40"/>
      <c r="K40" s="98"/>
      <c r="L40"/>
      <c r="M40" s="98"/>
      <c r="N40" s="98"/>
      <c r="O40"/>
      <c r="P40" s="98"/>
      <c r="Q40"/>
      <c r="R40" s="98"/>
      <c r="S40" s="98"/>
      <c r="T40"/>
      <c r="U40" s="98"/>
    </row>
    <row r="41" spans="1:21" s="61" customFormat="1" ht="12.75">
      <c r="A41" s="132"/>
      <c r="B41" s="57" t="s">
        <v>321</v>
      </c>
      <c r="C41" s="58">
        <v>213323.263</v>
      </c>
      <c r="D41" s="60">
        <f t="shared" si="4"/>
        <v>1</v>
      </c>
      <c r="E41"/>
      <c r="F41"/>
      <c r="G41"/>
      <c r="H41"/>
      <c r="I41"/>
      <c r="J41"/>
      <c r="K41"/>
      <c r="L41"/>
      <c r="M41"/>
      <c r="N41"/>
      <c r="O41"/>
      <c r="P41"/>
      <c r="Q41"/>
      <c r="R41"/>
      <c r="S41"/>
      <c r="T41"/>
      <c r="U41"/>
    </row>
    <row r="42" spans="1:21" ht="12.75">
      <c r="A42" s="130" t="s">
        <v>285</v>
      </c>
      <c r="B42" t="s">
        <v>307</v>
      </c>
      <c r="C42" s="37">
        <v>229677.099</v>
      </c>
      <c r="D42" s="56">
        <f aca="true" t="shared" si="5" ref="D42:D48">+C42/$C$48</f>
        <v>0.3625157379598156</v>
      </c>
      <c r="E42"/>
      <c r="F42"/>
      <c r="G42"/>
      <c r="H42"/>
      <c r="I42"/>
      <c r="J42"/>
      <c r="K42"/>
      <c r="L42"/>
      <c r="M42"/>
      <c r="N42"/>
      <c r="O42"/>
      <c r="P42"/>
      <c r="Q42"/>
      <c r="R42"/>
      <c r="S42"/>
      <c r="T42"/>
      <c r="U42"/>
    </row>
    <row r="43" spans="1:21" ht="12.75">
      <c r="A43" s="131"/>
      <c r="B43" t="s">
        <v>276</v>
      </c>
      <c r="C43" s="37">
        <v>54623.425</v>
      </c>
      <c r="D43" s="56">
        <f t="shared" si="5"/>
        <v>0.08621604552645297</v>
      </c>
      <c r="E43"/>
      <c r="F43"/>
      <c r="G43"/>
      <c r="H43"/>
      <c r="I43"/>
      <c r="J43"/>
      <c r="K43"/>
      <c r="L43"/>
      <c r="M43"/>
      <c r="N43"/>
      <c r="O43"/>
      <c r="P43"/>
      <c r="Q43"/>
      <c r="R43"/>
      <c r="S43"/>
      <c r="T43"/>
      <c r="U43"/>
    </row>
    <row r="44" spans="1:21" ht="12.75">
      <c r="A44" s="131"/>
      <c r="B44" t="s">
        <v>286</v>
      </c>
      <c r="C44" s="37">
        <v>51214.48</v>
      </c>
      <c r="D44" s="56">
        <f t="shared" si="5"/>
        <v>0.08083546462517893</v>
      </c>
      <c r="E44"/>
      <c r="F44"/>
      <c r="G44"/>
      <c r="H44"/>
      <c r="I44"/>
      <c r="J44"/>
      <c r="K44"/>
      <c r="L44"/>
      <c r="M44"/>
      <c r="N44"/>
      <c r="O44"/>
      <c r="P44"/>
      <c r="Q44"/>
      <c r="R44"/>
      <c r="S44"/>
      <c r="T44"/>
      <c r="U44"/>
    </row>
    <row r="45" spans="1:21" ht="12.75">
      <c r="A45" s="131"/>
      <c r="B45" t="s">
        <v>274</v>
      </c>
      <c r="C45" s="37">
        <v>37467.15</v>
      </c>
      <c r="D45" s="56">
        <f t="shared" si="5"/>
        <v>0.05913707370320411</v>
      </c>
      <c r="E45"/>
      <c r="F45" s="98"/>
      <c r="G45"/>
      <c r="H45" s="98"/>
      <c r="I45" s="98"/>
      <c r="J45"/>
      <c r="K45" s="98"/>
      <c r="L45"/>
      <c r="M45" s="98"/>
      <c r="N45" s="98"/>
      <c r="O45"/>
      <c r="P45" s="98"/>
      <c r="Q45"/>
      <c r="R45" s="98"/>
      <c r="S45" s="98"/>
      <c r="T45"/>
      <c r="U45" s="98"/>
    </row>
    <row r="46" spans="1:21" ht="12.75">
      <c r="A46" s="131"/>
      <c r="B46" t="s">
        <v>287</v>
      </c>
      <c r="C46" s="37">
        <v>22680.427</v>
      </c>
      <c r="D46" s="56">
        <f t="shared" si="5"/>
        <v>0.035798134715854836</v>
      </c>
      <c r="E46" s="2"/>
      <c r="F46" s="2"/>
      <c r="G46" s="2"/>
      <c r="H46" s="2"/>
      <c r="I46" s="2"/>
      <c r="J46" s="2"/>
      <c r="K46" s="2"/>
      <c r="L46" s="2"/>
      <c r="M46" s="2"/>
      <c r="N46" s="2"/>
      <c r="O46" s="2"/>
      <c r="P46" s="2"/>
      <c r="Q46" s="2"/>
      <c r="R46" s="2"/>
      <c r="S46" s="2"/>
      <c r="T46" s="2"/>
      <c r="U46" s="2"/>
    </row>
    <row r="47" spans="1:21" ht="12.75">
      <c r="A47" s="131"/>
      <c r="B47" t="s">
        <v>318</v>
      </c>
      <c r="C47" s="37">
        <f>+C48-SUM(C42:C46)</f>
        <v>237901.91000000003</v>
      </c>
      <c r="D47" s="56">
        <f t="shared" si="5"/>
        <v>0.3754975434694935</v>
      </c>
      <c r="E47" s="37"/>
      <c r="F47" s="2"/>
      <c r="G47" s="2"/>
      <c r="H47" s="2"/>
      <c r="I47" s="2"/>
      <c r="J47" s="2"/>
      <c r="K47" s="2"/>
      <c r="L47" s="2"/>
      <c r="M47" s="2"/>
      <c r="N47" s="2"/>
      <c r="O47" s="2"/>
      <c r="P47" s="2"/>
      <c r="Q47" s="2"/>
      <c r="R47" s="2"/>
      <c r="S47" s="2"/>
      <c r="T47" s="2"/>
      <c r="U47" s="2"/>
    </row>
    <row r="48" spans="1:21" s="61" customFormat="1" ht="12.75">
      <c r="A48" s="132"/>
      <c r="B48" s="57" t="s">
        <v>321</v>
      </c>
      <c r="C48" s="58">
        <v>633564.491</v>
      </c>
      <c r="D48" s="60">
        <f t="shared" si="5"/>
        <v>1</v>
      </c>
      <c r="E48"/>
      <c r="F48" s="98"/>
      <c r="G48"/>
      <c r="H48" s="98"/>
      <c r="I48" s="98"/>
      <c r="J48"/>
      <c r="K48" s="98"/>
      <c r="L48"/>
      <c r="M48" s="98"/>
      <c r="N48" s="98"/>
      <c r="O48"/>
      <c r="P48" s="98"/>
      <c r="Q48"/>
      <c r="R48" s="98"/>
      <c r="S48" s="98"/>
      <c r="T48"/>
      <c r="U48" s="98"/>
    </row>
    <row r="49" spans="1:21" ht="12.75">
      <c r="A49" s="130" t="s">
        <v>288</v>
      </c>
      <c r="B49" t="s">
        <v>307</v>
      </c>
      <c r="C49" s="37">
        <v>163736.328</v>
      </c>
      <c r="D49" s="56">
        <f aca="true" t="shared" si="6" ref="D49:D55">+C49/$C$55</f>
        <v>0.22732535699805145</v>
      </c>
      <c r="E49"/>
      <c r="F49"/>
      <c r="G49"/>
      <c r="H49"/>
      <c r="I49"/>
      <c r="J49"/>
      <c r="K49"/>
      <c r="L49"/>
      <c r="M49"/>
      <c r="N49"/>
      <c r="O49"/>
      <c r="P49"/>
      <c r="Q49"/>
      <c r="R49"/>
      <c r="S49"/>
      <c r="T49"/>
      <c r="U49"/>
    </row>
    <row r="50" spans="1:21" ht="12.75">
      <c r="A50" s="131"/>
      <c r="B50" t="s">
        <v>274</v>
      </c>
      <c r="C50" s="37">
        <v>73328.393</v>
      </c>
      <c r="D50" s="56">
        <f t="shared" si="6"/>
        <v>0.10180638176286948</v>
      </c>
      <c r="E50"/>
      <c r="F50"/>
      <c r="G50"/>
      <c r="H50"/>
      <c r="I50"/>
      <c r="J50"/>
      <c r="K50"/>
      <c r="L50"/>
      <c r="M50"/>
      <c r="N50"/>
      <c r="O50"/>
      <c r="P50"/>
      <c r="Q50"/>
      <c r="R50"/>
      <c r="S50"/>
      <c r="T50"/>
      <c r="U50"/>
    </row>
    <row r="51" spans="1:21" ht="12.75">
      <c r="A51" s="131"/>
      <c r="B51" t="s">
        <v>277</v>
      </c>
      <c r="C51" s="37">
        <v>43560.405</v>
      </c>
      <c r="D51" s="56">
        <f t="shared" si="6"/>
        <v>0.06047762728381636</v>
      </c>
      <c r="E51" s="7"/>
      <c r="F51" s="7"/>
      <c r="G51" s="7"/>
      <c r="H51" s="7"/>
      <c r="I51" s="7"/>
      <c r="J51" s="7"/>
      <c r="K51" s="7"/>
      <c r="L51" s="7"/>
      <c r="M51" s="7"/>
      <c r="N51" s="7"/>
      <c r="O51" s="7"/>
      <c r="P51" s="7"/>
      <c r="Q51" s="7"/>
      <c r="R51" s="7"/>
      <c r="S51" s="7"/>
      <c r="T51" s="7"/>
      <c r="U51" s="7"/>
    </row>
    <row r="52" spans="1:21" ht="12.75">
      <c r="A52" s="131"/>
      <c r="B52" t="s">
        <v>276</v>
      </c>
      <c r="C52" s="37">
        <v>38676.461</v>
      </c>
      <c r="D52" s="56">
        <f t="shared" si="6"/>
        <v>0.05369694319910615</v>
      </c>
      <c r="E52" s="7"/>
      <c r="F52" s="7"/>
      <c r="G52" s="7"/>
      <c r="H52" s="7"/>
      <c r="I52" s="7"/>
      <c r="J52" s="7"/>
      <c r="K52" s="7"/>
      <c r="L52" s="7"/>
      <c r="M52" s="7"/>
      <c r="N52" s="7"/>
      <c r="O52" s="7"/>
      <c r="P52" s="7"/>
      <c r="Q52" s="7"/>
      <c r="R52" s="7"/>
      <c r="S52" s="7"/>
      <c r="T52" s="7"/>
      <c r="U52" s="7"/>
    </row>
    <row r="53" spans="1:21" ht="12.75">
      <c r="A53" s="131"/>
      <c r="B53" t="s">
        <v>287</v>
      </c>
      <c r="C53" s="37">
        <v>38343.327</v>
      </c>
      <c r="D53" s="56">
        <f t="shared" si="6"/>
        <v>0.05323443248811604</v>
      </c>
      <c r="E53"/>
      <c r="F53" s="98"/>
      <c r="G53"/>
      <c r="H53" s="98"/>
      <c r="I53" s="98"/>
      <c r="J53"/>
      <c r="K53" s="98"/>
      <c r="L53"/>
      <c r="M53" s="98"/>
      <c r="N53" s="98"/>
      <c r="O53"/>
      <c r="P53" s="98"/>
      <c r="Q53"/>
      <c r="R53" s="98"/>
      <c r="S53" s="98"/>
      <c r="T53"/>
      <c r="U53" s="98"/>
    </row>
    <row r="54" spans="1:21" ht="12.75">
      <c r="A54" s="131"/>
      <c r="B54" t="s">
        <v>318</v>
      </c>
      <c r="C54" s="37">
        <f>+C55-SUM(C49:C53)</f>
        <v>362628.13499999995</v>
      </c>
      <c r="D54" s="56">
        <f t="shared" si="6"/>
        <v>0.5034592582680405</v>
      </c>
      <c r="E54" s="37"/>
      <c r="F54" s="98"/>
      <c r="G54"/>
      <c r="H54" s="98"/>
      <c r="I54" s="98"/>
      <c r="J54"/>
      <c r="K54" s="98"/>
      <c r="L54"/>
      <c r="M54" s="98"/>
      <c r="N54" s="98"/>
      <c r="O54"/>
      <c r="P54" s="98"/>
      <c r="Q54"/>
      <c r="R54" s="98"/>
      <c r="S54" s="98"/>
      <c r="T54"/>
      <c r="U54" s="98"/>
    </row>
    <row r="55" spans="1:21" s="61" customFormat="1" ht="12.75">
      <c r="A55" s="132"/>
      <c r="B55" s="57" t="s">
        <v>321</v>
      </c>
      <c r="C55" s="58">
        <v>720273.049</v>
      </c>
      <c r="D55" s="60">
        <f t="shared" si="6"/>
        <v>1</v>
      </c>
      <c r="E55"/>
      <c r="F55"/>
      <c r="G55"/>
      <c r="H55"/>
      <c r="I55"/>
      <c r="J55"/>
      <c r="K55"/>
      <c r="L55"/>
      <c r="M55"/>
      <c r="N55"/>
      <c r="O55"/>
      <c r="P55"/>
      <c r="Q55"/>
      <c r="R55"/>
      <c r="S55"/>
      <c r="T55"/>
      <c r="U55"/>
    </row>
    <row r="56" spans="1:21" ht="12.75">
      <c r="A56" s="130" t="s">
        <v>289</v>
      </c>
      <c r="B56" t="s">
        <v>307</v>
      </c>
      <c r="C56" s="37">
        <v>242039.473</v>
      </c>
      <c r="D56" s="56">
        <f aca="true" t="shared" si="7" ref="D56:D62">+C56/$C$62</f>
        <v>0.2453751153225762</v>
      </c>
      <c r="E56"/>
      <c r="F56"/>
      <c r="G56"/>
      <c r="H56"/>
      <c r="I56"/>
      <c r="J56"/>
      <c r="K56"/>
      <c r="L56"/>
      <c r="M56"/>
      <c r="N56"/>
      <c r="O56"/>
      <c r="P56"/>
      <c r="Q56"/>
      <c r="R56"/>
      <c r="S56"/>
      <c r="T56"/>
      <c r="U56"/>
    </row>
    <row r="57" spans="1:21" ht="12.75">
      <c r="A57" s="131"/>
      <c r="B57" t="s">
        <v>276</v>
      </c>
      <c r="C57" s="37">
        <v>88666.331</v>
      </c>
      <c r="D57" s="56">
        <f t="shared" si="7"/>
        <v>0.08988827700163897</v>
      </c>
      <c r="E57"/>
      <c r="F57"/>
      <c r="G57"/>
      <c r="H57"/>
      <c r="I57"/>
      <c r="J57"/>
      <c r="K57"/>
      <c r="L57"/>
      <c r="M57"/>
      <c r="N57"/>
      <c r="O57"/>
      <c r="P57"/>
      <c r="Q57"/>
      <c r="R57"/>
      <c r="S57"/>
      <c r="T57"/>
      <c r="U57"/>
    </row>
    <row r="58" spans="1:21" ht="12.75">
      <c r="A58" s="131"/>
      <c r="B58" t="s">
        <v>287</v>
      </c>
      <c r="C58" s="37">
        <v>77891.265</v>
      </c>
      <c r="D58" s="56">
        <f t="shared" si="7"/>
        <v>0.07896471552801779</v>
      </c>
      <c r="E58"/>
      <c r="F58"/>
      <c r="G58"/>
      <c r="H58"/>
      <c r="I58"/>
      <c r="J58"/>
      <c r="K58"/>
      <c r="L58"/>
      <c r="M58"/>
      <c r="N58"/>
      <c r="O58"/>
      <c r="P58"/>
      <c r="Q58"/>
      <c r="R58"/>
      <c r="S58"/>
      <c r="T58"/>
      <c r="U58"/>
    </row>
    <row r="59" spans="1:21" ht="12.75">
      <c r="A59" s="131"/>
      <c r="B59" t="s">
        <v>274</v>
      </c>
      <c r="C59" s="37">
        <v>72636.793</v>
      </c>
      <c r="D59" s="56">
        <f t="shared" si="7"/>
        <v>0.0736378295578139</v>
      </c>
      <c r="E59"/>
      <c r="F59" s="98"/>
      <c r="G59"/>
      <c r="H59" s="98"/>
      <c r="I59" s="98"/>
      <c r="J59"/>
      <c r="K59" s="98"/>
      <c r="L59"/>
      <c r="M59" s="98"/>
      <c r="N59" s="98"/>
      <c r="O59"/>
      <c r="P59" s="98"/>
      <c r="Q59"/>
      <c r="R59" s="98"/>
      <c r="S59" s="98"/>
      <c r="T59"/>
      <c r="U59" s="98"/>
    </row>
    <row r="60" spans="1:21" ht="12.75">
      <c r="A60" s="131"/>
      <c r="B60" t="s">
        <v>283</v>
      </c>
      <c r="C60" s="37">
        <v>58339.546</v>
      </c>
      <c r="D60" s="56">
        <f t="shared" si="7"/>
        <v>0.059143546505807915</v>
      </c>
      <c r="E60" s="2"/>
      <c r="F60" s="2"/>
      <c r="G60" s="2"/>
      <c r="H60" s="2"/>
      <c r="I60" s="2"/>
      <c r="J60" s="2"/>
      <c r="K60" s="2"/>
      <c r="L60" s="2"/>
      <c r="M60" s="2"/>
      <c r="N60" s="2"/>
      <c r="O60" s="2"/>
      <c r="P60" s="2"/>
      <c r="Q60" s="2"/>
      <c r="R60" s="2"/>
      <c r="S60" s="2"/>
      <c r="T60" s="2"/>
      <c r="U60" s="2"/>
    </row>
    <row r="61" spans="1:21" ht="12.75">
      <c r="A61" s="131"/>
      <c r="B61" t="s">
        <v>318</v>
      </c>
      <c r="C61" s="37">
        <f>+C62-SUM(C56:C60)</f>
        <v>446832.539</v>
      </c>
      <c r="D61" s="56">
        <f t="shared" si="7"/>
        <v>0.4529905160841452</v>
      </c>
      <c r="E61" s="37"/>
      <c r="F61" s="2"/>
      <c r="G61" s="2"/>
      <c r="H61" s="2"/>
      <c r="I61" s="2"/>
      <c r="J61" s="2"/>
      <c r="K61" s="2"/>
      <c r="L61" s="2"/>
      <c r="M61" s="2"/>
      <c r="N61" s="2"/>
      <c r="O61" s="2"/>
      <c r="P61" s="2"/>
      <c r="Q61" s="2"/>
      <c r="R61" s="2"/>
      <c r="S61" s="2"/>
      <c r="T61" s="2"/>
      <c r="U61" s="2"/>
    </row>
    <row r="62" spans="1:21" s="61" customFormat="1" ht="12.75">
      <c r="A62" s="132"/>
      <c r="B62" s="57" t="s">
        <v>321</v>
      </c>
      <c r="C62" s="58">
        <v>986405.947</v>
      </c>
      <c r="D62" s="60">
        <f t="shared" si="7"/>
        <v>1</v>
      </c>
      <c r="E62"/>
      <c r="F62" s="98"/>
      <c r="G62"/>
      <c r="H62" s="98"/>
      <c r="I62" s="98"/>
      <c r="J62"/>
      <c r="K62" s="98"/>
      <c r="L62"/>
      <c r="M62" s="98"/>
      <c r="N62" s="98"/>
      <c r="O62"/>
      <c r="P62" s="98"/>
      <c r="Q62"/>
      <c r="R62" s="98"/>
      <c r="S62" s="98"/>
      <c r="T62"/>
      <c r="U62" s="98"/>
    </row>
    <row r="63" spans="1:21" s="7" customFormat="1" ht="15.75" customHeight="1">
      <c r="A63" s="127" t="s">
        <v>77</v>
      </c>
      <c r="B63" s="127"/>
      <c r="C63" s="127"/>
      <c r="D63" s="127"/>
      <c r="E63"/>
      <c r="F63"/>
      <c r="G63"/>
      <c r="H63"/>
      <c r="I63"/>
      <c r="J63"/>
      <c r="K63"/>
      <c r="L63"/>
      <c r="M63"/>
      <c r="N63"/>
      <c r="O63"/>
      <c r="P63"/>
      <c r="Q63"/>
      <c r="R63"/>
      <c r="S63"/>
      <c r="T63"/>
      <c r="U63"/>
    </row>
    <row r="64" spans="1:21" s="7" customFormat="1" ht="15.75" customHeight="1">
      <c r="A64" s="128" t="s">
        <v>272</v>
      </c>
      <c r="B64" s="128"/>
      <c r="C64" s="128"/>
      <c r="D64" s="128"/>
      <c r="E64"/>
      <c r="F64"/>
      <c r="G64"/>
      <c r="H64"/>
      <c r="I64"/>
      <c r="J64"/>
      <c r="K64"/>
      <c r="L64"/>
      <c r="M64"/>
      <c r="N64"/>
      <c r="O64"/>
      <c r="P64"/>
      <c r="Q64"/>
      <c r="R64"/>
      <c r="S64"/>
      <c r="T64"/>
      <c r="U64"/>
    </row>
    <row r="65" spans="1:21" s="7" customFormat="1" ht="15.75" customHeight="1">
      <c r="A65" s="128" t="s">
        <v>51</v>
      </c>
      <c r="B65" s="128"/>
      <c r="C65" s="128"/>
      <c r="D65" s="128"/>
      <c r="E65"/>
      <c r="F65"/>
      <c r="G65"/>
      <c r="H65"/>
      <c r="I65"/>
      <c r="J65"/>
      <c r="K65"/>
      <c r="L65"/>
      <c r="M65"/>
      <c r="N65"/>
      <c r="O65" t="s">
        <v>249</v>
      </c>
      <c r="P65"/>
      <c r="Q65"/>
      <c r="R65"/>
      <c r="S65"/>
      <c r="T65"/>
      <c r="U65"/>
    </row>
    <row r="66" spans="1:21" s="7" customFormat="1" ht="15.75" customHeight="1">
      <c r="A66" s="129"/>
      <c r="B66" s="129"/>
      <c r="C66" s="129"/>
      <c r="D66" s="129"/>
      <c r="E66"/>
      <c r="F66" s="98"/>
      <c r="G66"/>
      <c r="H66" s="98"/>
      <c r="I66" s="98"/>
      <c r="J66"/>
      <c r="K66" s="98"/>
      <c r="L66"/>
      <c r="M66" s="98"/>
      <c r="N66" s="98"/>
      <c r="O66"/>
      <c r="P66" s="98"/>
      <c r="Q66"/>
      <c r="R66" s="98"/>
      <c r="S66" s="98"/>
      <c r="T66"/>
      <c r="U66" s="98"/>
    </row>
    <row r="67" spans="1:21" s="7" customFormat="1" ht="12.75">
      <c r="A67" s="27" t="s">
        <v>52</v>
      </c>
      <c r="B67" s="2" t="s">
        <v>273</v>
      </c>
      <c r="C67" s="29">
        <v>2008</v>
      </c>
      <c r="D67" s="31" t="s">
        <v>54</v>
      </c>
      <c r="E67" s="2"/>
      <c r="F67" s="2"/>
      <c r="G67" s="2"/>
      <c r="H67" s="2"/>
      <c r="I67" s="2"/>
      <c r="J67" s="2"/>
      <c r="K67" s="2"/>
      <c r="L67" s="2"/>
      <c r="M67" s="2"/>
      <c r="N67" s="2"/>
      <c r="O67" s="2"/>
      <c r="P67" s="2"/>
      <c r="Q67" s="2"/>
      <c r="R67" s="2"/>
      <c r="S67" s="2"/>
      <c r="T67" s="2"/>
      <c r="U67" s="2"/>
    </row>
    <row r="68" spans="1:21" s="7" customFormat="1" ht="12.75">
      <c r="A68" s="31"/>
      <c r="B68" s="31"/>
      <c r="C68" s="29" t="str">
        <f>+C6</f>
        <v>ene- may</v>
      </c>
      <c r="D68" s="55">
        <v>2008</v>
      </c>
      <c r="E68"/>
      <c r="F68" s="98"/>
      <c r="G68"/>
      <c r="H68" s="98"/>
      <c r="I68" s="98"/>
      <c r="J68"/>
      <c r="K68" s="98"/>
      <c r="L68"/>
      <c r="M68" s="98"/>
      <c r="N68" s="98"/>
      <c r="O68"/>
      <c r="P68" s="98">
        <v>2007</v>
      </c>
      <c r="Q68">
        <v>39083</v>
      </c>
      <c r="R68" s="98">
        <v>39448</v>
      </c>
      <c r="S68" s="98"/>
      <c r="T68"/>
      <c r="U68" s="98"/>
    </row>
    <row r="69" spans="1:21" ht="12.75">
      <c r="A69" s="130" t="s">
        <v>264</v>
      </c>
      <c r="B69" s="93" t="s">
        <v>307</v>
      </c>
      <c r="C69" s="94">
        <v>119268.959</v>
      </c>
      <c r="D69" s="95">
        <f aca="true" t="shared" si="8" ref="D69:D75">+C69/$C$75</f>
        <v>0.20808260464749498</v>
      </c>
      <c r="E69"/>
      <c r="F69"/>
      <c r="G69"/>
      <c r="H69"/>
      <c r="I69"/>
      <c r="J69"/>
      <c r="K69"/>
      <c r="L69"/>
      <c r="M69"/>
      <c r="N69"/>
      <c r="O69"/>
      <c r="P69"/>
      <c r="Q69"/>
      <c r="R69"/>
      <c r="S69"/>
      <c r="T69"/>
      <c r="U69"/>
    </row>
    <row r="70" spans="1:21" ht="12.75">
      <c r="A70" s="131"/>
      <c r="B70" s="3" t="s">
        <v>290</v>
      </c>
      <c r="C70" s="52">
        <v>49767.96</v>
      </c>
      <c r="D70" s="96">
        <f t="shared" si="8"/>
        <v>0.08682767781005235</v>
      </c>
      <c r="E70"/>
      <c r="F70"/>
      <c r="G70"/>
      <c r="H70"/>
      <c r="I70"/>
      <c r="J70"/>
      <c r="K70"/>
      <c r="L70"/>
      <c r="M70"/>
      <c r="N70"/>
      <c r="O70"/>
      <c r="P70"/>
      <c r="Q70"/>
      <c r="R70"/>
      <c r="S70"/>
      <c r="T70"/>
      <c r="U70"/>
    </row>
    <row r="71" spans="1:21" ht="12.75">
      <c r="A71" s="131"/>
      <c r="B71" s="3" t="s">
        <v>276</v>
      </c>
      <c r="C71" s="52">
        <v>39550.383</v>
      </c>
      <c r="D71" s="96">
        <f t="shared" si="8"/>
        <v>0.0690015807838652</v>
      </c>
      <c r="E71" s="7"/>
      <c r="F71" s="7"/>
      <c r="G71" s="7"/>
      <c r="H71" s="7"/>
      <c r="I71" s="7"/>
      <c r="J71" s="7"/>
      <c r="K71" s="7"/>
      <c r="L71" s="7"/>
      <c r="M71" s="7"/>
      <c r="N71" s="7"/>
      <c r="O71" s="7"/>
      <c r="P71" s="7"/>
      <c r="Q71" s="7"/>
      <c r="R71" s="7"/>
      <c r="S71" s="7"/>
      <c r="T71" s="7"/>
      <c r="U71" s="7"/>
    </row>
    <row r="72" spans="1:21" ht="12.75">
      <c r="A72" s="131"/>
      <c r="B72" s="3" t="s">
        <v>274</v>
      </c>
      <c r="C72" s="52">
        <v>29695.194</v>
      </c>
      <c r="D72" s="96">
        <f t="shared" si="8"/>
        <v>0.051807724028451234</v>
      </c>
      <c r="E72" s="7"/>
      <c r="F72" s="7"/>
      <c r="G72" s="7"/>
      <c r="H72" s="7"/>
      <c r="I72" s="7"/>
      <c r="J72" s="7"/>
      <c r="K72" s="7"/>
      <c r="L72" s="7"/>
      <c r="M72" s="7"/>
      <c r="N72" s="7"/>
      <c r="O72" s="7"/>
      <c r="P72" s="7"/>
      <c r="Q72" s="7"/>
      <c r="R72" s="7"/>
      <c r="S72" s="7"/>
      <c r="T72" s="7"/>
      <c r="U72" s="7"/>
    </row>
    <row r="73" spans="1:21" ht="12.75">
      <c r="A73" s="131"/>
      <c r="B73" s="3" t="s">
        <v>291</v>
      </c>
      <c r="C73" s="52">
        <v>29398.082</v>
      </c>
      <c r="D73" s="96">
        <f t="shared" si="8"/>
        <v>0.05128936753946715</v>
      </c>
      <c r="E73"/>
      <c r="F73" s="98"/>
      <c r="G73"/>
      <c r="H73" s="98"/>
      <c r="I73" s="98"/>
      <c r="J73"/>
      <c r="K73" s="98"/>
      <c r="L73"/>
      <c r="M73" s="98"/>
      <c r="N73" s="98"/>
      <c r="O73"/>
      <c r="P73" s="98"/>
      <c r="Q73"/>
      <c r="R73" s="98"/>
      <c r="S73" s="98"/>
      <c r="T73"/>
      <c r="U73" s="98"/>
    </row>
    <row r="74" spans="1:21" ht="12.75">
      <c r="A74" s="131"/>
      <c r="B74" s="99" t="s">
        <v>318</v>
      </c>
      <c r="C74" s="37">
        <f>+C75-SUM(C69:C73)</f>
        <v>305500.247</v>
      </c>
      <c r="D74" s="96">
        <f t="shared" si="8"/>
        <v>0.5329910451906691</v>
      </c>
      <c r="E74" s="37"/>
      <c r="F74" s="98"/>
      <c r="G74"/>
      <c r="H74" s="98"/>
      <c r="I74" s="98"/>
      <c r="J74"/>
      <c r="K74" s="98"/>
      <c r="L74"/>
      <c r="M74" s="98"/>
      <c r="N74" s="98"/>
      <c r="O74"/>
      <c r="P74" s="98"/>
      <c r="Q74"/>
      <c r="R74" s="98"/>
      <c r="S74" s="98"/>
      <c r="T74"/>
      <c r="U74" s="98"/>
    </row>
    <row r="75" spans="1:21" s="61" customFormat="1" ht="12.75">
      <c r="A75" s="132"/>
      <c r="B75" s="57" t="s">
        <v>321</v>
      </c>
      <c r="C75" s="58">
        <v>573180.825</v>
      </c>
      <c r="D75" s="60">
        <f t="shared" si="8"/>
        <v>1</v>
      </c>
      <c r="E75"/>
      <c r="F75"/>
      <c r="G75"/>
      <c r="H75"/>
      <c r="I75"/>
      <c r="J75"/>
      <c r="K75"/>
      <c r="L75"/>
      <c r="M75"/>
      <c r="N75"/>
      <c r="O75"/>
      <c r="P75"/>
      <c r="Q75"/>
      <c r="R75"/>
      <c r="S75"/>
      <c r="T75"/>
      <c r="U75"/>
    </row>
    <row r="76" spans="1:21" ht="12.75">
      <c r="A76" s="130" t="s">
        <v>292</v>
      </c>
      <c r="B76" t="s">
        <v>307</v>
      </c>
      <c r="C76" s="37">
        <v>326951.019</v>
      </c>
      <c r="D76" s="56">
        <f aca="true" t="shared" si="9" ref="D76:D82">+C76/$C$82</f>
        <v>0.16669099113752162</v>
      </c>
      <c r="E76"/>
      <c r="F76"/>
      <c r="G76"/>
      <c r="H76"/>
      <c r="I76"/>
      <c r="J76"/>
      <c r="K76"/>
      <c r="L76"/>
      <c r="M76"/>
      <c r="N76"/>
      <c r="O76"/>
      <c r="P76"/>
      <c r="Q76"/>
      <c r="R76"/>
      <c r="S76"/>
      <c r="T76"/>
      <c r="U76"/>
    </row>
    <row r="77" spans="1:21" ht="12.75">
      <c r="A77" s="131"/>
      <c r="B77" t="s">
        <v>290</v>
      </c>
      <c r="C77" s="37">
        <v>308723.232</v>
      </c>
      <c r="D77" s="56">
        <f t="shared" si="9"/>
        <v>0.15739783190355813</v>
      </c>
      <c r="E77"/>
      <c r="F77"/>
      <c r="G77"/>
      <c r="H77"/>
      <c r="I77"/>
      <c r="J77"/>
      <c r="K77"/>
      <c r="L77"/>
      <c r="M77"/>
      <c r="N77"/>
      <c r="O77"/>
      <c r="P77"/>
      <c r="Q77"/>
      <c r="R77"/>
      <c r="S77"/>
      <c r="T77"/>
      <c r="U77"/>
    </row>
    <row r="78" spans="1:21" ht="12.75">
      <c r="A78" s="131"/>
      <c r="B78" t="s">
        <v>277</v>
      </c>
      <c r="C78" s="37">
        <v>145718.244</v>
      </c>
      <c r="D78" s="56">
        <f t="shared" si="9"/>
        <v>0.07429222454626824</v>
      </c>
      <c r="E78" s="7"/>
      <c r="F78" s="7"/>
      <c r="G78" s="7"/>
      <c r="H78" s="7"/>
      <c r="I78" s="7"/>
      <c r="J78" s="7"/>
      <c r="K78" s="7"/>
      <c r="L78" s="7"/>
      <c r="M78" s="7"/>
      <c r="N78" s="7"/>
      <c r="O78" s="7"/>
      <c r="P78" s="7"/>
      <c r="Q78" s="7"/>
      <c r="R78" s="7"/>
      <c r="S78" s="7"/>
      <c r="T78" s="7"/>
      <c r="U78" s="7"/>
    </row>
    <row r="79" spans="1:21" ht="12.75">
      <c r="A79" s="131"/>
      <c r="B79" t="s">
        <v>293</v>
      </c>
      <c r="C79" s="37">
        <v>134892.272</v>
      </c>
      <c r="D79" s="56">
        <f t="shared" si="9"/>
        <v>0.0687727678147171</v>
      </c>
      <c r="E79" s="7"/>
      <c r="F79" s="7"/>
      <c r="G79" s="7"/>
      <c r="H79" s="7"/>
      <c r="I79" s="7"/>
      <c r="J79" s="7"/>
      <c r="K79" s="7"/>
      <c r="L79" s="7"/>
      <c r="M79" s="7"/>
      <c r="N79" s="7"/>
      <c r="O79" s="7"/>
      <c r="P79" s="7"/>
      <c r="Q79" s="7"/>
      <c r="R79" s="7"/>
      <c r="S79" s="7"/>
      <c r="T79" s="7"/>
      <c r="U79" s="7"/>
    </row>
    <row r="80" spans="1:21" ht="12.75">
      <c r="A80" s="131"/>
      <c r="B80" t="s">
        <v>287</v>
      </c>
      <c r="C80" s="37">
        <v>134776.836</v>
      </c>
      <c r="D80" s="56">
        <f t="shared" si="9"/>
        <v>0.06871391453047959</v>
      </c>
      <c r="E80"/>
      <c r="F80" s="98"/>
      <c r="G80"/>
      <c r="H80" s="98"/>
      <c r="I80" s="98"/>
      <c r="J80"/>
      <c r="K80" s="98"/>
      <c r="L80"/>
      <c r="M80" s="98"/>
      <c r="N80" s="98"/>
      <c r="O80"/>
      <c r="P80" s="98"/>
      <c r="Q80"/>
      <c r="R80" s="98"/>
      <c r="S80" s="98"/>
      <c r="T80"/>
      <c r="U80" s="98"/>
    </row>
    <row r="81" spans="1:21" ht="12.75">
      <c r="A81" s="131"/>
      <c r="B81" t="s">
        <v>318</v>
      </c>
      <c r="C81" s="37">
        <f>+C82-SUM(C76:C80)</f>
        <v>910358.2480000001</v>
      </c>
      <c r="D81" s="56">
        <f t="shared" si="9"/>
        <v>0.4641322700674554</v>
      </c>
      <c r="E81" s="37"/>
      <c r="F81" s="98"/>
      <c r="G81"/>
      <c r="H81" s="98"/>
      <c r="I81" s="98"/>
      <c r="J81"/>
      <c r="K81" s="98"/>
      <c r="L81"/>
      <c r="M81" s="98"/>
      <c r="N81" s="98"/>
      <c r="O81"/>
      <c r="P81" s="98"/>
      <c r="Q81"/>
      <c r="R81" s="98"/>
      <c r="S81" s="98"/>
      <c r="T81"/>
      <c r="U81" s="98"/>
    </row>
    <row r="82" spans="1:21" s="61" customFormat="1" ht="12.75">
      <c r="A82" s="132"/>
      <c r="B82" s="57" t="s">
        <v>321</v>
      </c>
      <c r="C82" s="58">
        <v>1961419.851</v>
      </c>
      <c r="D82" s="60">
        <f t="shared" si="9"/>
        <v>1</v>
      </c>
      <c r="E82"/>
      <c r="F82"/>
      <c r="G82"/>
      <c r="H82"/>
      <c r="I82"/>
      <c r="J82"/>
      <c r="K82"/>
      <c r="L82"/>
      <c r="M82"/>
      <c r="N82"/>
      <c r="O82"/>
      <c r="P82"/>
      <c r="Q82"/>
      <c r="R82"/>
      <c r="S82"/>
      <c r="T82"/>
      <c r="U82"/>
    </row>
    <row r="83" spans="1:21" ht="12.75">
      <c r="A83" s="130" t="s">
        <v>266</v>
      </c>
      <c r="B83" t="s">
        <v>290</v>
      </c>
      <c r="C83" s="37">
        <v>32300.245</v>
      </c>
      <c r="D83" s="56">
        <f aca="true" t="shared" si="10" ref="D83:D89">+C83/$C$89</f>
        <v>0.17280638827094577</v>
      </c>
      <c r="E83"/>
      <c r="F83"/>
      <c r="G83"/>
      <c r="H83"/>
      <c r="I83"/>
      <c r="J83"/>
      <c r="K83"/>
      <c r="L83"/>
      <c r="M83"/>
      <c r="N83"/>
      <c r="O83"/>
      <c r="P83"/>
      <c r="Q83"/>
      <c r="R83"/>
      <c r="S83"/>
      <c r="T83"/>
      <c r="U83"/>
    </row>
    <row r="84" spans="1:21" ht="12.75">
      <c r="A84" s="131"/>
      <c r="B84" t="s">
        <v>283</v>
      </c>
      <c r="C84" s="37">
        <v>25769.9</v>
      </c>
      <c r="D84" s="56">
        <f t="shared" si="10"/>
        <v>0.13786902684804545</v>
      </c>
      <c r="E84"/>
      <c r="F84"/>
      <c r="G84"/>
      <c r="H84"/>
      <c r="I84"/>
      <c r="J84"/>
      <c r="K84"/>
      <c r="L84"/>
      <c r="M84"/>
      <c r="N84"/>
      <c r="O84"/>
      <c r="P84"/>
      <c r="Q84"/>
      <c r="R84"/>
      <c r="S84"/>
      <c r="T84"/>
      <c r="U84"/>
    </row>
    <row r="85" spans="1:21" ht="12.75">
      <c r="A85" s="131"/>
      <c r="B85" t="s">
        <v>293</v>
      </c>
      <c r="C85" s="37">
        <v>24883.244</v>
      </c>
      <c r="D85" s="56">
        <f t="shared" si="10"/>
        <v>0.1331254151200612</v>
      </c>
      <c r="E85"/>
      <c r="F85"/>
      <c r="G85"/>
      <c r="H85"/>
      <c r="I85"/>
      <c r="J85"/>
      <c r="K85"/>
      <c r="L85"/>
      <c r="M85"/>
      <c r="N85"/>
      <c r="O85"/>
      <c r="P85"/>
      <c r="Q85"/>
      <c r="R85"/>
      <c r="S85"/>
      <c r="T85"/>
      <c r="U85"/>
    </row>
    <row r="86" spans="1:21" ht="12.75">
      <c r="A86" s="131"/>
      <c r="B86" t="s">
        <v>286</v>
      </c>
      <c r="C86" s="37">
        <v>15728.536</v>
      </c>
      <c r="D86" s="56">
        <f t="shared" si="10"/>
        <v>0.08414770534866062</v>
      </c>
      <c r="E86"/>
      <c r="F86" s="98"/>
      <c r="G86"/>
      <c r="H86" s="98"/>
      <c r="I86" s="98"/>
      <c r="J86"/>
      <c r="K86" s="98"/>
      <c r="L86"/>
      <c r="M86" s="98"/>
      <c r="N86" s="98"/>
      <c r="O86"/>
      <c r="P86" s="98"/>
      <c r="Q86"/>
      <c r="R86" s="98"/>
      <c r="S86" s="98"/>
      <c r="T86"/>
      <c r="U86" s="98"/>
    </row>
    <row r="87" spans="1:21" ht="12.75">
      <c r="A87" s="131"/>
      <c r="B87" t="s">
        <v>294</v>
      </c>
      <c r="C87" s="37">
        <v>11643.973</v>
      </c>
      <c r="D87" s="56">
        <f t="shared" si="10"/>
        <v>0.062295283495664176</v>
      </c>
      <c r="E87" s="2"/>
      <c r="F87" s="2"/>
      <c r="G87" s="2"/>
      <c r="H87" s="2"/>
      <c r="I87" s="2"/>
      <c r="J87" s="2"/>
      <c r="K87" s="2"/>
      <c r="L87" s="2"/>
      <c r="M87" s="2"/>
      <c r="N87" s="2"/>
      <c r="O87" s="2"/>
      <c r="P87" s="2"/>
      <c r="Q87" s="2"/>
      <c r="R87" s="2"/>
      <c r="S87" s="2"/>
      <c r="T87" s="2"/>
      <c r="U87" s="2"/>
    </row>
    <row r="88" spans="1:21" ht="12.75">
      <c r="A88" s="131"/>
      <c r="B88" t="s">
        <v>318</v>
      </c>
      <c r="C88" s="37">
        <f>+C89-SUM(C83:C87)</f>
        <v>76589.90600000002</v>
      </c>
      <c r="D88" s="56">
        <f t="shared" si="10"/>
        <v>0.40975618091662286</v>
      </c>
      <c r="E88" s="37"/>
      <c r="F88" s="2"/>
      <c r="G88" s="2"/>
      <c r="H88" s="2"/>
      <c r="I88" s="2"/>
      <c r="J88" s="2"/>
      <c r="K88" s="2"/>
      <c r="L88" s="2"/>
      <c r="M88" s="2"/>
      <c r="N88" s="2"/>
      <c r="O88" s="2"/>
      <c r="P88" s="2"/>
      <c r="Q88" s="2"/>
      <c r="R88" s="2"/>
      <c r="S88" s="2"/>
      <c r="T88" s="2"/>
      <c r="U88" s="2"/>
    </row>
    <row r="89" spans="1:21" s="61" customFormat="1" ht="12.75">
      <c r="A89" s="132"/>
      <c r="B89" s="57" t="s">
        <v>321</v>
      </c>
      <c r="C89" s="58">
        <v>186915.804</v>
      </c>
      <c r="D89" s="60">
        <f t="shared" si="10"/>
        <v>1</v>
      </c>
      <c r="E89"/>
      <c r="F89" s="98"/>
      <c r="G89"/>
      <c r="H89" s="98"/>
      <c r="I89" s="98"/>
      <c r="J89"/>
      <c r="K89" s="98"/>
      <c r="L89"/>
      <c r="M89" s="98"/>
      <c r="N89" s="98"/>
      <c r="O89"/>
      <c r="P89" s="98"/>
      <c r="Q89"/>
      <c r="R89" s="98"/>
      <c r="S89" s="98"/>
      <c r="T89"/>
      <c r="U89" s="98"/>
    </row>
    <row r="90" spans="1:21" ht="12.75">
      <c r="A90" s="130" t="s">
        <v>267</v>
      </c>
      <c r="B90" t="s">
        <v>279</v>
      </c>
      <c r="C90" s="37">
        <v>953.592</v>
      </c>
      <c r="D90" s="56">
        <f aca="true" t="shared" si="11" ref="D90:D96">+C90/$C$96</f>
        <v>0.4861733108190784</v>
      </c>
      <c r="E90"/>
      <c r="F90"/>
      <c r="G90"/>
      <c r="H90"/>
      <c r="I90"/>
      <c r="J90"/>
      <c r="K90"/>
      <c r="L90"/>
      <c r="M90"/>
      <c r="N90"/>
      <c r="O90"/>
      <c r="P90"/>
      <c r="Q90"/>
      <c r="R90"/>
      <c r="S90"/>
      <c r="T90"/>
      <c r="U90"/>
    </row>
    <row r="91" spans="1:21" ht="12.75">
      <c r="A91" s="131"/>
      <c r="B91" t="s">
        <v>275</v>
      </c>
      <c r="C91" s="37">
        <v>453.428</v>
      </c>
      <c r="D91" s="56">
        <f t="shared" si="11"/>
        <v>0.23117286216544713</v>
      </c>
      <c r="E91"/>
      <c r="F91"/>
      <c r="G91"/>
      <c r="H91"/>
      <c r="I91"/>
      <c r="J91"/>
      <c r="K91"/>
      <c r="L91"/>
      <c r="M91"/>
      <c r="N91"/>
      <c r="O91"/>
      <c r="P91"/>
      <c r="Q91"/>
      <c r="R91"/>
      <c r="S91"/>
      <c r="T91"/>
      <c r="U91"/>
    </row>
    <row r="92" spans="1:21" ht="12.75">
      <c r="A92" s="131"/>
      <c r="B92" t="s">
        <v>287</v>
      </c>
      <c r="C92" s="37">
        <v>179.492</v>
      </c>
      <c r="D92" s="56">
        <f t="shared" si="11"/>
        <v>0.09151106543001411</v>
      </c>
      <c r="E92" s="7"/>
      <c r="F92" s="7"/>
      <c r="G92" s="7"/>
      <c r="H92" s="7"/>
      <c r="I92" s="7"/>
      <c r="J92" s="7"/>
      <c r="K92" s="7"/>
      <c r="L92" s="7"/>
      <c r="M92" s="7"/>
      <c r="N92" s="7"/>
      <c r="O92" s="7"/>
      <c r="P92" s="7"/>
      <c r="Q92" s="7"/>
      <c r="R92" s="7"/>
      <c r="S92" s="7"/>
      <c r="T92" s="7"/>
      <c r="U92" s="7"/>
    </row>
    <row r="93" spans="1:21" ht="12.75">
      <c r="A93" s="131"/>
      <c r="B93" t="s">
        <v>331</v>
      </c>
      <c r="C93" s="37">
        <v>85.563</v>
      </c>
      <c r="D93" s="56">
        <f t="shared" si="11"/>
        <v>0.04362289846560458</v>
      </c>
      <c r="E93" s="7"/>
      <c r="F93" s="7"/>
      <c r="G93" s="7"/>
      <c r="H93" s="7"/>
      <c r="I93" s="7"/>
      <c r="J93" s="7"/>
      <c r="K93" s="7"/>
      <c r="L93" s="7"/>
      <c r="M93" s="7"/>
      <c r="N93" s="7"/>
      <c r="O93" s="7"/>
      <c r="P93" s="7"/>
      <c r="Q93" s="7"/>
      <c r="R93" s="7"/>
      <c r="S93" s="7"/>
      <c r="T93" s="7"/>
      <c r="U93" s="7"/>
    </row>
    <row r="94" spans="1:21" ht="12.75">
      <c r="A94" s="131"/>
      <c r="B94" t="s">
        <v>277</v>
      </c>
      <c r="C94" s="37">
        <v>41.455</v>
      </c>
      <c r="D94" s="56">
        <f t="shared" si="11"/>
        <v>0.021135154867076164</v>
      </c>
      <c r="E94"/>
      <c r="F94" s="98"/>
      <c r="G94"/>
      <c r="H94" s="98"/>
      <c r="I94" s="98"/>
      <c r="J94"/>
      <c r="K94" s="98"/>
      <c r="L94"/>
      <c r="M94" s="98"/>
      <c r="N94" s="98"/>
      <c r="O94"/>
      <c r="P94" s="98"/>
      <c r="Q94"/>
      <c r="R94" s="98"/>
      <c r="S94" s="98"/>
      <c r="T94"/>
      <c r="U94" s="98"/>
    </row>
    <row r="95" spans="1:21" ht="12.75">
      <c r="A95" s="131"/>
      <c r="B95" t="s">
        <v>318</v>
      </c>
      <c r="C95" s="37">
        <f>+C96-SUM(C90:C94)</f>
        <v>247.894</v>
      </c>
      <c r="D95" s="56">
        <f t="shared" si="11"/>
        <v>0.12638470825277962</v>
      </c>
      <c r="E95" s="37"/>
      <c r="F95" s="98"/>
      <c r="G95"/>
      <c r="H95" s="98"/>
      <c r="I95" s="98"/>
      <c r="J95"/>
      <c r="K95" s="98"/>
      <c r="L95"/>
      <c r="M95" s="98"/>
      <c r="N95" s="98"/>
      <c r="O95"/>
      <c r="P95" s="98"/>
      <c r="Q95"/>
      <c r="R95" s="98"/>
      <c r="S95" s="98"/>
      <c r="T95"/>
      <c r="U95" s="98"/>
    </row>
    <row r="96" spans="1:21" s="61" customFormat="1" ht="12.75">
      <c r="A96" s="132"/>
      <c r="B96" s="57" t="s">
        <v>321</v>
      </c>
      <c r="C96" s="58">
        <v>1961.424</v>
      </c>
      <c r="D96" s="60">
        <f t="shared" si="11"/>
        <v>1</v>
      </c>
      <c r="E96" s="37"/>
      <c r="F96"/>
      <c r="G96"/>
      <c r="H96"/>
      <c r="I96"/>
      <c r="J96"/>
      <c r="K96"/>
      <c r="L96"/>
      <c r="M96"/>
      <c r="N96"/>
      <c r="O96"/>
      <c r="P96"/>
      <c r="Q96"/>
      <c r="R96"/>
      <c r="S96"/>
      <c r="T96"/>
      <c r="U96"/>
    </row>
    <row r="97" spans="1:21" ht="12.75">
      <c r="A97" s="130" t="s">
        <v>295</v>
      </c>
      <c r="B97" t="s">
        <v>287</v>
      </c>
      <c r="C97" s="37">
        <v>27814.159</v>
      </c>
      <c r="D97" s="56">
        <f aca="true" t="shared" si="12" ref="D97:D103">+C97/$C$103</f>
        <v>0.1889664830990136</v>
      </c>
      <c r="E97"/>
      <c r="F97"/>
      <c r="G97"/>
      <c r="H97"/>
      <c r="I97"/>
      <c r="J97"/>
      <c r="K97"/>
      <c r="L97"/>
      <c r="M97"/>
      <c r="N97"/>
      <c r="O97"/>
      <c r="P97"/>
      <c r="Q97"/>
      <c r="R97"/>
      <c r="S97"/>
      <c r="T97"/>
      <c r="U97"/>
    </row>
    <row r="98" spans="1:21" ht="12.75">
      <c r="A98" s="131"/>
      <c r="B98" t="s">
        <v>307</v>
      </c>
      <c r="C98" s="37">
        <v>27468.49</v>
      </c>
      <c r="D98" s="56">
        <f t="shared" si="12"/>
        <v>0.1866180441170421</v>
      </c>
      <c r="E98"/>
      <c r="F98"/>
      <c r="G98"/>
      <c r="H98"/>
      <c r="I98"/>
      <c r="J98"/>
      <c r="K98"/>
      <c r="L98"/>
      <c r="M98"/>
      <c r="N98"/>
      <c r="O98"/>
      <c r="P98"/>
      <c r="Q98"/>
      <c r="R98"/>
      <c r="S98"/>
      <c r="T98"/>
      <c r="U98"/>
    </row>
    <row r="99" spans="1:21" ht="12.75">
      <c r="A99" s="131"/>
      <c r="B99" t="s">
        <v>277</v>
      </c>
      <c r="C99" s="37">
        <v>26311.25</v>
      </c>
      <c r="D99" s="56">
        <f t="shared" si="12"/>
        <v>0.1787558767618651</v>
      </c>
      <c r="E99"/>
      <c r="F99"/>
      <c r="G99"/>
      <c r="H99"/>
      <c r="I99"/>
      <c r="J99"/>
      <c r="K99"/>
      <c r="L99"/>
      <c r="M99"/>
      <c r="N99"/>
      <c r="O99"/>
      <c r="P99"/>
      <c r="Q99"/>
      <c r="R99"/>
      <c r="S99"/>
      <c r="T99"/>
      <c r="U99"/>
    </row>
    <row r="100" spans="1:21" ht="12.75">
      <c r="A100" s="131"/>
      <c r="B100" t="s">
        <v>286</v>
      </c>
      <c r="C100" s="37">
        <v>23423.733</v>
      </c>
      <c r="D100" s="56">
        <f t="shared" si="12"/>
        <v>0.15913838869118088</v>
      </c>
      <c r="E100"/>
      <c r="F100" s="98"/>
      <c r="G100"/>
      <c r="H100" s="98"/>
      <c r="I100" s="98"/>
      <c r="J100"/>
      <c r="K100" s="98"/>
      <c r="L100"/>
      <c r="M100" s="98"/>
      <c r="N100" s="98"/>
      <c r="O100"/>
      <c r="P100" s="98"/>
      <c r="Q100"/>
      <c r="R100" s="98"/>
      <c r="S100" s="98"/>
      <c r="T100"/>
      <c r="U100" s="98"/>
    </row>
    <row r="101" spans="1:21" ht="12.75">
      <c r="A101" s="131"/>
      <c r="B101" t="s">
        <v>275</v>
      </c>
      <c r="C101" s="37">
        <v>10557.912</v>
      </c>
      <c r="D101" s="56">
        <f t="shared" si="12"/>
        <v>0.07172934833330294</v>
      </c>
      <c r="E101" s="2"/>
      <c r="F101" s="2"/>
      <c r="G101" s="2"/>
      <c r="H101" s="2"/>
      <c r="I101" s="2"/>
      <c r="J101" s="2"/>
      <c r="K101" s="2"/>
      <c r="L101" s="2"/>
      <c r="M101" s="2"/>
      <c r="N101" s="2"/>
      <c r="O101" s="2"/>
      <c r="P101" s="2"/>
      <c r="Q101" s="2"/>
      <c r="R101" s="2"/>
      <c r="S101" s="2"/>
      <c r="T101" s="2"/>
      <c r="U101" s="2"/>
    </row>
    <row r="102" spans="1:21" ht="12.75">
      <c r="A102" s="131"/>
      <c r="B102" t="s">
        <v>318</v>
      </c>
      <c r="C102" s="37">
        <f>+C103-SUM(C97:C101)</f>
        <v>31615.420999999988</v>
      </c>
      <c r="D102" s="56">
        <f t="shared" si="12"/>
        <v>0.21479185899759531</v>
      </c>
      <c r="E102" s="37"/>
      <c r="F102" s="2"/>
      <c r="G102" s="2"/>
      <c r="H102" s="2"/>
      <c r="I102" s="2"/>
      <c r="J102" s="2"/>
      <c r="K102" s="2"/>
      <c r="L102" s="2"/>
      <c r="M102" s="2"/>
      <c r="N102" s="2"/>
      <c r="O102" s="2"/>
      <c r="P102" s="2"/>
      <c r="Q102" s="2"/>
      <c r="R102" s="2"/>
      <c r="S102" s="2"/>
      <c r="T102" s="2"/>
      <c r="U102" s="2"/>
    </row>
    <row r="103" spans="1:21" s="61" customFormat="1" ht="12.75">
      <c r="A103" s="132"/>
      <c r="B103" s="57" t="s">
        <v>321</v>
      </c>
      <c r="C103" s="58">
        <v>147190.965</v>
      </c>
      <c r="D103" s="60">
        <f t="shared" si="12"/>
        <v>1</v>
      </c>
      <c r="E103" s="37"/>
      <c r="F103" s="98"/>
      <c r="G103"/>
      <c r="H103" s="98"/>
      <c r="I103" s="98"/>
      <c r="J103"/>
      <c r="K103" s="98"/>
      <c r="L103"/>
      <c r="M103" s="98"/>
      <c r="N103" s="98"/>
      <c r="O103"/>
      <c r="P103" s="98"/>
      <c r="Q103"/>
      <c r="R103" s="98"/>
      <c r="S103" s="98"/>
      <c r="T103"/>
      <c r="U103" s="98"/>
    </row>
    <row r="104" spans="1:21" ht="12.75">
      <c r="A104" s="133" t="s">
        <v>296</v>
      </c>
      <c r="B104" t="s">
        <v>298</v>
      </c>
      <c r="C104" s="37">
        <v>615.168</v>
      </c>
      <c r="D104" s="56">
        <f aca="true" t="shared" si="13" ref="D104:D110">+C104/$C$110</f>
        <v>0.3247261300418439</v>
      </c>
      <c r="E104"/>
      <c r="F104"/>
      <c r="G104"/>
      <c r="H104"/>
      <c r="I104"/>
      <c r="J104"/>
      <c r="K104"/>
      <c r="L104"/>
      <c r="M104"/>
      <c r="N104"/>
      <c r="O104"/>
      <c r="P104"/>
      <c r="Q104"/>
      <c r="R104"/>
      <c r="S104"/>
      <c r="T104"/>
      <c r="U104"/>
    </row>
    <row r="105" spans="1:21" ht="12.75">
      <c r="A105" s="134"/>
      <c r="B105" t="s">
        <v>290</v>
      </c>
      <c r="C105" s="37">
        <v>232.034</v>
      </c>
      <c r="D105" s="56">
        <f t="shared" si="13"/>
        <v>0.12248280609220442</v>
      </c>
      <c r="E105"/>
      <c r="F105"/>
      <c r="G105"/>
      <c r="H105"/>
      <c r="I105"/>
      <c r="J105"/>
      <c r="K105"/>
      <c r="L105"/>
      <c r="M105"/>
      <c r="N105"/>
      <c r="O105"/>
      <c r="P105"/>
      <c r="Q105"/>
      <c r="R105"/>
      <c r="S105"/>
      <c r="T105"/>
      <c r="U105"/>
    </row>
    <row r="106" spans="1:21" ht="12.75">
      <c r="A106" s="134"/>
      <c r="B106" t="s">
        <v>297</v>
      </c>
      <c r="C106" s="37">
        <v>192.71</v>
      </c>
      <c r="D106" s="56">
        <f t="shared" si="13"/>
        <v>0.10172501255000868</v>
      </c>
      <c r="E106" s="7"/>
      <c r="F106" s="7"/>
      <c r="G106" s="7"/>
      <c r="H106" s="7"/>
      <c r="I106" s="7"/>
      <c r="J106" s="7"/>
      <c r="K106" s="7"/>
      <c r="L106" s="7"/>
      <c r="M106" s="7"/>
      <c r="N106" s="7"/>
      <c r="O106" s="7"/>
      <c r="P106" s="7"/>
      <c r="Q106" s="7"/>
      <c r="R106" s="7"/>
      <c r="S106" s="7"/>
      <c r="T106" s="7"/>
      <c r="U106" s="7"/>
    </row>
    <row r="107" spans="1:21" ht="12.75">
      <c r="A107" s="134"/>
      <c r="B107" t="s">
        <v>320</v>
      </c>
      <c r="C107" s="37">
        <v>150.22</v>
      </c>
      <c r="D107" s="56">
        <f t="shared" si="13"/>
        <v>0.0792959959797743</v>
      </c>
      <c r="E107" s="7"/>
      <c r="F107" s="7"/>
      <c r="G107" s="7"/>
      <c r="H107" s="7"/>
      <c r="I107" s="7"/>
      <c r="J107" s="7"/>
      <c r="K107" s="7"/>
      <c r="L107" s="7"/>
      <c r="M107" s="7"/>
      <c r="N107" s="7"/>
      <c r="O107" s="7"/>
      <c r="P107" s="7"/>
      <c r="Q107" s="7"/>
      <c r="R107" s="7"/>
      <c r="S107" s="7"/>
      <c r="T107" s="7"/>
      <c r="U107" s="7"/>
    </row>
    <row r="108" spans="1:21" ht="12.75">
      <c r="A108" s="134"/>
      <c r="B108" t="s">
        <v>274</v>
      </c>
      <c r="C108" s="37">
        <v>145.171</v>
      </c>
      <c r="D108" s="56">
        <f t="shared" si="13"/>
        <v>0.0766308017066956</v>
      </c>
      <c r="E108"/>
      <c r="F108" s="98"/>
      <c r="G108"/>
      <c r="H108" s="98"/>
      <c r="I108" s="98"/>
      <c r="J108"/>
      <c r="K108" s="98"/>
      <c r="L108"/>
      <c r="M108" s="98"/>
      <c r="N108" s="98"/>
      <c r="O108"/>
      <c r="P108" s="98"/>
      <c r="Q108"/>
      <c r="R108" s="98"/>
      <c r="S108" s="98"/>
      <c r="T108"/>
      <c r="U108" s="98"/>
    </row>
    <row r="109" spans="1:21" ht="12.75">
      <c r="A109" s="134"/>
      <c r="B109" t="s">
        <v>318</v>
      </c>
      <c r="C109" s="37">
        <f>+C110-SUM(C104:C108)</f>
        <v>559.1179999999999</v>
      </c>
      <c r="D109" s="56">
        <f t="shared" si="13"/>
        <v>0.295139253629473</v>
      </c>
      <c r="E109" s="37"/>
      <c r="F109" s="98"/>
      <c r="G109"/>
      <c r="H109" s="98"/>
      <c r="I109" s="98"/>
      <c r="J109"/>
      <c r="K109" s="98"/>
      <c r="L109"/>
      <c r="M109" s="98"/>
      <c r="N109" s="98"/>
      <c r="O109"/>
      <c r="P109" s="98"/>
      <c r="Q109"/>
      <c r="R109" s="98"/>
      <c r="S109" s="98"/>
      <c r="T109"/>
      <c r="U109" s="98"/>
    </row>
    <row r="110" spans="1:21" s="61" customFormat="1" ht="12.75">
      <c r="A110" s="135"/>
      <c r="B110" s="57" t="s">
        <v>321</v>
      </c>
      <c r="C110" s="58">
        <v>1894.421</v>
      </c>
      <c r="D110" s="60">
        <f t="shared" si="13"/>
        <v>1</v>
      </c>
      <c r="E110" s="37"/>
      <c r="F110"/>
      <c r="G110"/>
      <c r="H110"/>
      <c r="I110"/>
      <c r="J110"/>
      <c r="K110"/>
      <c r="L110"/>
      <c r="M110"/>
      <c r="N110"/>
      <c r="O110"/>
      <c r="P110"/>
      <c r="Q110"/>
      <c r="R110"/>
      <c r="S110"/>
      <c r="T110"/>
      <c r="U110"/>
    </row>
    <row r="111" spans="1:21" ht="12.75">
      <c r="A111" s="130" t="s">
        <v>270</v>
      </c>
      <c r="B111" t="s">
        <v>293</v>
      </c>
      <c r="C111" s="37">
        <v>4281.661</v>
      </c>
      <c r="D111" s="56">
        <f aca="true" t="shared" si="14" ref="D111:D117">+C111/$C$117</f>
        <v>0.1425713306844222</v>
      </c>
      <c r="E111"/>
      <c r="F111"/>
      <c r="G111"/>
      <c r="H111"/>
      <c r="I111"/>
      <c r="J111"/>
      <c r="K111"/>
      <c r="L111"/>
      <c r="M111"/>
      <c r="N111"/>
      <c r="O111"/>
      <c r="P111"/>
      <c r="Q111"/>
      <c r="R111"/>
      <c r="S111"/>
      <c r="T111"/>
      <c r="U111"/>
    </row>
    <row r="112" spans="1:21" ht="12.75">
      <c r="A112" s="131"/>
      <c r="B112" t="s">
        <v>320</v>
      </c>
      <c r="C112" s="37">
        <v>4257.468</v>
      </c>
      <c r="D112" s="56">
        <f t="shared" si="14"/>
        <v>0.14176574887791107</v>
      </c>
      <c r="E112"/>
      <c r="F112"/>
      <c r="G112"/>
      <c r="H112"/>
      <c r="I112"/>
      <c r="J112"/>
      <c r="K112"/>
      <c r="L112"/>
      <c r="M112"/>
      <c r="N112"/>
      <c r="O112"/>
      <c r="P112"/>
      <c r="Q112"/>
      <c r="R112"/>
      <c r="S112"/>
      <c r="T112"/>
      <c r="U112"/>
    </row>
    <row r="113" spans="1:21" ht="12.75">
      <c r="A113" s="131"/>
      <c r="B113" t="s">
        <v>290</v>
      </c>
      <c r="C113" s="37">
        <v>3670.876</v>
      </c>
      <c r="D113" s="56">
        <f t="shared" si="14"/>
        <v>0.12223332863052659</v>
      </c>
      <c r="E113"/>
      <c r="F113"/>
      <c r="G113"/>
      <c r="H113"/>
      <c r="I113"/>
      <c r="J113"/>
      <c r="K113"/>
      <c r="L113"/>
      <c r="M113"/>
      <c r="N113"/>
      <c r="O113"/>
      <c r="P113"/>
      <c r="Q113"/>
      <c r="R113"/>
      <c r="S113"/>
      <c r="T113"/>
      <c r="U113"/>
    </row>
    <row r="114" spans="1:21" ht="12.75">
      <c r="A114" s="131"/>
      <c r="B114" t="s">
        <v>291</v>
      </c>
      <c r="C114" s="37">
        <v>2504.612</v>
      </c>
      <c r="D114" s="56">
        <f t="shared" si="14"/>
        <v>0.0833989112375249</v>
      </c>
      <c r="E114"/>
      <c r="F114" s="98"/>
      <c r="G114"/>
      <c r="H114" s="98"/>
      <c r="I114" s="98"/>
      <c r="J114"/>
      <c r="K114" s="98"/>
      <c r="L114"/>
      <c r="M114" s="98"/>
      <c r="N114" s="98"/>
      <c r="O114"/>
      <c r="P114" s="98"/>
      <c r="Q114"/>
      <c r="R114" s="98"/>
      <c r="S114" s="98"/>
      <c r="T114"/>
      <c r="U114" s="98"/>
    </row>
    <row r="115" spans="1:21" ht="12.75">
      <c r="A115" s="131"/>
      <c r="B115" t="s">
        <v>276</v>
      </c>
      <c r="C115" s="37">
        <v>1996.001</v>
      </c>
      <c r="D115" s="56">
        <f t="shared" si="14"/>
        <v>0.0664631129408511</v>
      </c>
      <c r="E115" s="2"/>
      <c r="F115" s="2"/>
      <c r="G115" s="2"/>
      <c r="H115" s="2"/>
      <c r="I115" s="2"/>
      <c r="J115" s="2"/>
      <c r="K115" s="2"/>
      <c r="L115" s="2"/>
      <c r="M115" s="2"/>
      <c r="N115" s="2"/>
      <c r="O115" s="2"/>
      <c r="P115" s="2"/>
      <c r="Q115" s="2"/>
      <c r="R115" s="2"/>
      <c r="S115" s="2"/>
      <c r="T115" s="2"/>
      <c r="U115" s="2"/>
    </row>
    <row r="116" spans="1:21" ht="12.75">
      <c r="A116" s="131"/>
      <c r="B116" t="s">
        <v>318</v>
      </c>
      <c r="C116" s="37">
        <f>+C117-SUM(C111:C115)</f>
        <v>13321.092999999997</v>
      </c>
      <c r="D116" s="56">
        <f t="shared" si="14"/>
        <v>0.44356756762876404</v>
      </c>
      <c r="E116" s="37"/>
      <c r="F116" s="2"/>
      <c r="G116" s="2"/>
      <c r="H116" s="2"/>
      <c r="I116" s="2"/>
      <c r="J116" s="2"/>
      <c r="K116" s="2"/>
      <c r="L116" s="2"/>
      <c r="M116" s="2"/>
      <c r="N116" s="2"/>
      <c r="O116" s="2"/>
      <c r="P116" s="2"/>
      <c r="Q116" s="2"/>
      <c r="R116" s="2"/>
      <c r="S116" s="2"/>
      <c r="T116" s="2"/>
      <c r="U116" s="2"/>
    </row>
    <row r="117" spans="1:21" s="61" customFormat="1" ht="12.75">
      <c r="A117" s="132"/>
      <c r="B117" s="57" t="s">
        <v>321</v>
      </c>
      <c r="C117" s="58">
        <v>30031.711</v>
      </c>
      <c r="D117" s="60">
        <f t="shared" si="14"/>
        <v>1</v>
      </c>
      <c r="E117"/>
      <c r="F117" s="98"/>
      <c r="G117"/>
      <c r="H117" s="98"/>
      <c r="I117" s="98"/>
      <c r="J117"/>
      <c r="K117" s="98"/>
      <c r="L117"/>
      <c r="M117" s="98"/>
      <c r="N117" s="98"/>
      <c r="O117"/>
      <c r="P117" s="98"/>
      <c r="Q117"/>
      <c r="R117" s="98"/>
      <c r="S117" s="98"/>
      <c r="T117"/>
      <c r="U117" s="98"/>
    </row>
    <row r="118" spans="1:21" s="61" customFormat="1" ht="12.75">
      <c r="A118" s="63" t="s">
        <v>73</v>
      </c>
      <c r="B118" s="64"/>
      <c r="C118" s="40">
        <v>6703.332</v>
      </c>
      <c r="D118" s="60"/>
      <c r="E118"/>
      <c r="F118"/>
      <c r="G118"/>
      <c r="H118"/>
      <c r="I118"/>
      <c r="J118"/>
      <c r="K118"/>
      <c r="L118"/>
      <c r="M118"/>
      <c r="N118"/>
      <c r="O118"/>
      <c r="P118"/>
      <c r="Q118"/>
      <c r="R118"/>
      <c r="S118"/>
      <c r="T118"/>
      <c r="U118"/>
    </row>
    <row r="119" spans="1:21" s="61" customFormat="1" ht="12.75">
      <c r="A119" s="57" t="s">
        <v>299</v>
      </c>
      <c r="B119" s="57"/>
      <c r="C119" s="58">
        <f>+C118+C117+C110+C103+C96+C89+C82+C75+C62+C55+C48+C41+C34+C27+C20+C13</f>
        <v>5661424.9180000005</v>
      </c>
      <c r="D119" s="60"/>
      <c r="E119"/>
      <c r="F119"/>
      <c r="G119"/>
      <c r="H119"/>
      <c r="I119"/>
      <c r="J119"/>
      <c r="K119"/>
      <c r="L119"/>
      <c r="M119"/>
      <c r="N119"/>
      <c r="O119"/>
      <c r="P119"/>
      <c r="Q119"/>
      <c r="R119"/>
      <c r="S119"/>
      <c r="T119"/>
      <c r="U119"/>
    </row>
    <row r="120" spans="1:21" s="44" customFormat="1" ht="12.75">
      <c r="A120" s="45" t="s">
        <v>75</v>
      </c>
      <c r="B120" s="45"/>
      <c r="C120" s="45"/>
      <c r="D120" s="45"/>
      <c r="E120" s="7"/>
      <c r="F120" s="7"/>
      <c r="G120" s="7"/>
      <c r="H120" s="7"/>
      <c r="I120" s="7"/>
      <c r="J120" s="7"/>
      <c r="K120" s="7"/>
      <c r="L120" s="7"/>
      <c r="M120" s="7"/>
      <c r="N120" s="7"/>
      <c r="O120" s="7"/>
      <c r="P120" s="7"/>
      <c r="Q120" s="7"/>
      <c r="R120" s="7"/>
      <c r="S120" s="7"/>
      <c r="T120" s="7"/>
      <c r="U120" s="7"/>
    </row>
    <row r="121" spans="1:21" ht="12.75">
      <c r="A121" s="98"/>
      <c r="B121"/>
      <c r="C121"/>
      <c r="D121" s="98"/>
      <c r="E121" s="7"/>
      <c r="F121" s="7"/>
      <c r="G121" s="7"/>
      <c r="H121" s="7"/>
      <c r="I121" s="7"/>
      <c r="J121" s="7"/>
      <c r="K121" s="7"/>
      <c r="L121" s="7"/>
      <c r="M121" s="7"/>
      <c r="N121" s="7"/>
      <c r="O121" s="7"/>
      <c r="P121" s="7"/>
      <c r="Q121" s="7"/>
      <c r="R121" s="7"/>
      <c r="S121" s="7"/>
      <c r="T121" s="7"/>
      <c r="U121" s="7"/>
    </row>
    <row r="122" spans="1:21" ht="12.75">
      <c r="A122"/>
      <c r="B122"/>
      <c r="C122"/>
      <c r="D122"/>
      <c r="E122"/>
      <c r="F122" s="98"/>
      <c r="G122"/>
      <c r="H122" s="98"/>
      <c r="I122" s="98"/>
      <c r="J122"/>
      <c r="K122" s="98"/>
      <c r="L122"/>
      <c r="M122" s="98"/>
      <c r="N122" s="98"/>
      <c r="O122"/>
      <c r="P122" s="98"/>
      <c r="Q122"/>
      <c r="R122" s="98"/>
      <c r="S122" s="98"/>
      <c r="T122"/>
      <c r="U122" s="98"/>
    </row>
    <row r="123" spans="1:21" ht="12.75">
      <c r="A123"/>
      <c r="B123"/>
      <c r="C123"/>
      <c r="D123"/>
      <c r="E123"/>
      <c r="F123"/>
      <c r="G123"/>
      <c r="H123"/>
      <c r="I123"/>
      <c r="J123"/>
      <c r="K123"/>
      <c r="L123"/>
      <c r="M123"/>
      <c r="N123"/>
      <c r="O123"/>
      <c r="P123"/>
      <c r="Q123"/>
      <c r="R123"/>
      <c r="S123"/>
      <c r="T123"/>
      <c r="U123"/>
    </row>
    <row r="124" spans="1:21" ht="12.75">
      <c r="A124"/>
      <c r="B124"/>
      <c r="C124"/>
      <c r="D124"/>
      <c r="E124"/>
      <c r="F124"/>
      <c r="G124"/>
      <c r="H124"/>
      <c r="I124"/>
      <c r="J124"/>
      <c r="K124"/>
      <c r="L124"/>
      <c r="M124"/>
      <c r="N124"/>
      <c r="O124"/>
      <c r="P124"/>
      <c r="Q124"/>
      <c r="R124"/>
      <c r="S124"/>
      <c r="T124"/>
      <c r="U124"/>
    </row>
    <row r="125" spans="1:21" ht="12.75">
      <c r="A125"/>
      <c r="B125"/>
      <c r="C125"/>
      <c r="D125"/>
      <c r="E125"/>
      <c r="F125"/>
      <c r="G125"/>
      <c r="H125"/>
      <c r="I125"/>
      <c r="J125"/>
      <c r="K125"/>
      <c r="L125"/>
      <c r="M125"/>
      <c r="N125"/>
      <c r="O125"/>
      <c r="P125"/>
      <c r="Q125"/>
      <c r="R125"/>
      <c r="S125"/>
      <c r="T125"/>
      <c r="U125"/>
    </row>
    <row r="126" spans="1:21" ht="12.75">
      <c r="A126" s="98"/>
      <c r="B126"/>
      <c r="C126"/>
      <c r="D126" s="98"/>
      <c r="E126"/>
      <c r="F126"/>
      <c r="G126"/>
      <c r="H126"/>
      <c r="I126"/>
      <c r="J126"/>
      <c r="K126"/>
      <c r="L126"/>
      <c r="M126"/>
      <c r="N126"/>
      <c r="O126"/>
      <c r="P126"/>
      <c r="Q126"/>
      <c r="R126"/>
      <c r="S126"/>
      <c r="T126"/>
      <c r="U126"/>
    </row>
    <row r="127" spans="1:21" ht="12.75">
      <c r="A127" s="2"/>
      <c r="B127" s="2"/>
      <c r="C127" s="2"/>
      <c r="D127" s="2"/>
      <c r="E127"/>
      <c r="F127" s="98"/>
      <c r="G127"/>
      <c r="H127" s="98"/>
      <c r="I127" s="98"/>
      <c r="J127"/>
      <c r="K127" s="98"/>
      <c r="L127"/>
      <c r="M127" s="98"/>
      <c r="N127" s="98"/>
      <c r="O127"/>
      <c r="P127" s="98"/>
      <c r="Q127"/>
      <c r="R127" s="98"/>
      <c r="S127" s="98"/>
      <c r="T127"/>
      <c r="U127" s="98"/>
    </row>
    <row r="128" spans="1:21" ht="12.75">
      <c r="A128" s="98"/>
      <c r="B128"/>
      <c r="C128"/>
      <c r="D128" s="98"/>
      <c r="E128" s="2"/>
      <c r="F128" s="2"/>
      <c r="G128" s="2"/>
      <c r="H128" s="2"/>
      <c r="I128" s="2"/>
      <c r="J128" s="2"/>
      <c r="K128" s="2"/>
      <c r="L128" s="2"/>
      <c r="M128" s="2"/>
      <c r="N128" s="2"/>
      <c r="O128" s="2"/>
      <c r="P128" s="2"/>
      <c r="Q128" s="2"/>
      <c r="R128" s="2"/>
      <c r="S128" s="2"/>
      <c r="T128" s="2"/>
      <c r="U128" s="2"/>
    </row>
    <row r="129" spans="1:21" ht="12.75">
      <c r="A129"/>
      <c r="B129"/>
      <c r="C129"/>
      <c r="D129"/>
      <c r="E129"/>
      <c r="F129" s="98"/>
      <c r="G129"/>
      <c r="H129" s="98"/>
      <c r="I129" s="98"/>
      <c r="J129"/>
      <c r="K129" s="98"/>
      <c r="L129"/>
      <c r="M129" s="98"/>
      <c r="N129" s="98"/>
      <c r="O129"/>
      <c r="P129" s="98"/>
      <c r="Q129"/>
      <c r="R129" s="98"/>
      <c r="S129" s="98"/>
      <c r="T129"/>
      <c r="U129" s="98"/>
    </row>
    <row r="130" spans="1:21" ht="12.75">
      <c r="A130"/>
      <c r="B130"/>
      <c r="C130"/>
      <c r="D130"/>
      <c r="E130"/>
      <c r="F130"/>
      <c r="G130"/>
      <c r="H130"/>
      <c r="I130"/>
      <c r="J130"/>
      <c r="K130"/>
      <c r="L130"/>
      <c r="M130"/>
      <c r="N130"/>
      <c r="O130"/>
      <c r="P130"/>
      <c r="Q130"/>
      <c r="R130"/>
      <c r="S130"/>
      <c r="T130"/>
      <c r="U130"/>
    </row>
    <row r="131" spans="5:21" ht="12.75">
      <c r="E131"/>
      <c r="F131"/>
      <c r="G131"/>
      <c r="H131"/>
      <c r="I131"/>
      <c r="J131"/>
      <c r="K131"/>
      <c r="L131"/>
      <c r="M131"/>
      <c r="N131"/>
      <c r="O131"/>
      <c r="P131"/>
      <c r="Q131"/>
      <c r="R131"/>
      <c r="S131"/>
      <c r="T131"/>
      <c r="U131"/>
    </row>
    <row r="132" spans="5:21" ht="12.75">
      <c r="E132" s="7"/>
      <c r="F132" s="7"/>
      <c r="G132" s="7"/>
      <c r="H132" s="7"/>
      <c r="I132" s="7"/>
      <c r="J132" s="7"/>
      <c r="K132" s="7"/>
      <c r="L132" s="7"/>
      <c r="M132" s="7"/>
      <c r="N132" s="7"/>
      <c r="O132" s="7"/>
      <c r="P132" s="7"/>
      <c r="Q132" s="7"/>
      <c r="R132" s="7"/>
      <c r="S132" s="7"/>
      <c r="T132" s="7"/>
      <c r="U132" s="7"/>
    </row>
    <row r="133" spans="5:21" ht="12.75">
      <c r="E133" s="7"/>
      <c r="F133" s="7"/>
      <c r="G133" s="7"/>
      <c r="H133" s="7"/>
      <c r="I133" s="7"/>
      <c r="J133" s="7"/>
      <c r="K133" s="7"/>
      <c r="L133" s="7"/>
      <c r="M133" s="7"/>
      <c r="N133" s="7"/>
      <c r="O133" s="7"/>
      <c r="P133" s="7"/>
      <c r="Q133" s="7"/>
      <c r="R133" s="7"/>
      <c r="S133" s="7"/>
      <c r="T133" s="7"/>
      <c r="U133" s="7"/>
    </row>
    <row r="134" spans="5:21" ht="12.75">
      <c r="E134"/>
      <c r="F134" s="98"/>
      <c r="G134"/>
      <c r="H134" s="98"/>
      <c r="I134" s="98"/>
      <c r="J134"/>
      <c r="K134" s="98"/>
      <c r="L134"/>
      <c r="M134" s="98"/>
      <c r="N134" s="98"/>
      <c r="O134"/>
      <c r="P134" s="98"/>
      <c r="Q134"/>
      <c r="R134" s="98"/>
      <c r="S134" s="98"/>
      <c r="T134"/>
      <c r="U134" s="98"/>
    </row>
    <row r="135" spans="5:21" ht="12.75">
      <c r="E135"/>
      <c r="F135"/>
      <c r="G135"/>
      <c r="H135"/>
      <c r="I135"/>
      <c r="J135"/>
      <c r="K135"/>
      <c r="L135"/>
      <c r="M135"/>
      <c r="N135"/>
      <c r="O135"/>
      <c r="P135"/>
      <c r="Q135"/>
      <c r="R135"/>
      <c r="S135"/>
      <c r="T135"/>
      <c r="U135"/>
    </row>
    <row r="136" spans="5:21" ht="12.75">
      <c r="E136"/>
      <c r="F136"/>
      <c r="G136"/>
      <c r="H136"/>
      <c r="I136"/>
      <c r="J136"/>
      <c r="K136"/>
      <c r="L136"/>
      <c r="M136"/>
      <c r="N136"/>
      <c r="O136"/>
      <c r="P136"/>
      <c r="Q136"/>
      <c r="R136"/>
      <c r="S136"/>
      <c r="T136"/>
      <c r="U136"/>
    </row>
    <row r="137" spans="5:21" ht="12.75">
      <c r="E137"/>
      <c r="F137"/>
      <c r="G137"/>
      <c r="H137"/>
      <c r="I137"/>
      <c r="J137"/>
      <c r="K137"/>
      <c r="L137"/>
      <c r="M137"/>
      <c r="N137"/>
      <c r="O137"/>
      <c r="P137"/>
      <c r="Q137"/>
      <c r="R137"/>
      <c r="S137"/>
      <c r="T137"/>
      <c r="U137"/>
    </row>
    <row r="138" spans="5:21" ht="12.75">
      <c r="E138"/>
      <c r="F138"/>
      <c r="G138"/>
      <c r="H138"/>
      <c r="I138"/>
      <c r="J138"/>
      <c r="K138"/>
      <c r="L138"/>
      <c r="M138"/>
      <c r="N138"/>
      <c r="O138"/>
      <c r="P138"/>
      <c r="Q138"/>
      <c r="R138"/>
      <c r="S138"/>
      <c r="T138"/>
      <c r="U138"/>
    </row>
    <row r="139" spans="5:21" ht="12.75">
      <c r="E139"/>
      <c r="F139" s="98"/>
      <c r="G139"/>
      <c r="H139" s="98"/>
      <c r="I139" s="98"/>
      <c r="J139"/>
      <c r="K139" s="98"/>
      <c r="L139"/>
      <c r="M139" s="98"/>
      <c r="N139" s="98"/>
      <c r="O139"/>
      <c r="P139" s="98"/>
      <c r="Q139"/>
      <c r="R139" s="98"/>
      <c r="S139" s="98"/>
      <c r="T139"/>
      <c r="U139" s="98"/>
    </row>
    <row r="140" spans="5:21" ht="12.75">
      <c r="E140" s="2"/>
      <c r="F140" s="2"/>
      <c r="G140" s="2"/>
      <c r="H140" s="2"/>
      <c r="I140" s="2"/>
      <c r="J140" s="2"/>
      <c r="K140" s="2"/>
      <c r="L140" s="2"/>
      <c r="M140" s="2"/>
      <c r="N140" s="2"/>
      <c r="O140" s="2"/>
      <c r="P140" s="2"/>
      <c r="Q140" s="2"/>
      <c r="R140" s="2"/>
      <c r="S140" s="2"/>
      <c r="T140" s="2"/>
      <c r="U140" s="2"/>
    </row>
    <row r="141" spans="5:21" ht="12.75">
      <c r="E141"/>
      <c r="F141" s="98"/>
      <c r="G141"/>
      <c r="H141" s="98"/>
      <c r="I141" s="98"/>
      <c r="J141"/>
      <c r="K141" s="98"/>
      <c r="L141"/>
      <c r="M141" s="98"/>
      <c r="N141" s="98"/>
      <c r="O141"/>
      <c r="P141" s="98"/>
      <c r="Q141"/>
      <c r="R141" s="98"/>
      <c r="S141" s="98"/>
      <c r="T141"/>
      <c r="U141" s="98"/>
    </row>
    <row r="142" spans="5:21" ht="12.75">
      <c r="E142"/>
      <c r="F142"/>
      <c r="G142"/>
      <c r="H142"/>
      <c r="I142"/>
      <c r="J142"/>
      <c r="K142"/>
      <c r="L142"/>
      <c r="M142"/>
      <c r="N142"/>
      <c r="O142"/>
      <c r="P142"/>
      <c r="Q142"/>
      <c r="R142"/>
      <c r="S142"/>
      <c r="T142"/>
      <c r="U142"/>
    </row>
    <row r="143" spans="5:21" ht="12.75">
      <c r="E143"/>
      <c r="F143"/>
      <c r="G143"/>
      <c r="H143"/>
      <c r="I143"/>
      <c r="J143"/>
      <c r="K143"/>
      <c r="L143"/>
      <c r="M143"/>
      <c r="N143"/>
      <c r="O143"/>
      <c r="P143"/>
      <c r="Q143"/>
      <c r="R143"/>
      <c r="S143"/>
      <c r="T143"/>
      <c r="U143"/>
    </row>
    <row r="144" spans="5:21" ht="12.75">
      <c r="E144" s="7"/>
      <c r="F144" s="7"/>
      <c r="G144" s="7"/>
      <c r="H144" s="7"/>
      <c r="I144" s="7"/>
      <c r="J144" s="7"/>
      <c r="K144" s="7"/>
      <c r="L144" s="7"/>
      <c r="M144" s="7"/>
      <c r="N144" s="7"/>
      <c r="O144" s="7"/>
      <c r="P144" s="7"/>
      <c r="Q144" s="7"/>
      <c r="R144" s="7"/>
      <c r="S144" s="7"/>
      <c r="T144" s="7"/>
      <c r="U144" s="7"/>
    </row>
    <row r="145" spans="5:21" ht="12.75">
      <c r="E145" s="7"/>
      <c r="F145" s="7"/>
      <c r="G145" s="7"/>
      <c r="H145" s="7"/>
      <c r="I145" s="7"/>
      <c r="J145" s="7"/>
      <c r="K145" s="7"/>
      <c r="L145" s="7"/>
      <c r="M145" s="7"/>
      <c r="N145" s="7"/>
      <c r="O145" s="7"/>
      <c r="P145" s="7"/>
      <c r="Q145" s="7"/>
      <c r="R145" s="7"/>
      <c r="S145" s="7"/>
      <c r="T145" s="7"/>
      <c r="U145" s="7"/>
    </row>
    <row r="146" spans="5:21" ht="12.75">
      <c r="E146"/>
      <c r="F146" s="98"/>
      <c r="G146"/>
      <c r="H146" s="98"/>
      <c r="I146" s="98"/>
      <c r="J146"/>
      <c r="K146" s="98"/>
      <c r="L146"/>
      <c r="M146" s="98"/>
      <c r="N146" s="98"/>
      <c r="O146"/>
      <c r="P146" s="98"/>
      <c r="Q146"/>
      <c r="R146" s="98"/>
      <c r="S146" s="98"/>
      <c r="T146"/>
      <c r="U146" s="98"/>
    </row>
    <row r="147" spans="5:21" ht="12.75">
      <c r="E147"/>
      <c r="F147"/>
      <c r="G147"/>
      <c r="H147"/>
      <c r="I147"/>
      <c r="J147"/>
      <c r="K147"/>
      <c r="L147"/>
      <c r="M147"/>
      <c r="N147"/>
      <c r="O147"/>
      <c r="P147"/>
      <c r="Q147"/>
      <c r="R147"/>
      <c r="S147"/>
      <c r="T147"/>
      <c r="U147"/>
    </row>
    <row r="148" spans="5:21" ht="12.75">
      <c r="E148"/>
      <c r="F148"/>
      <c r="G148"/>
      <c r="H148"/>
      <c r="I148"/>
      <c r="J148"/>
      <c r="K148"/>
      <c r="L148"/>
      <c r="M148"/>
      <c r="N148"/>
      <c r="O148"/>
      <c r="P148"/>
      <c r="Q148"/>
      <c r="R148"/>
      <c r="S148"/>
      <c r="T148"/>
      <c r="U148"/>
    </row>
    <row r="149" spans="5:21" ht="12.75">
      <c r="E149"/>
      <c r="F149"/>
      <c r="G149"/>
      <c r="H149"/>
      <c r="I149"/>
      <c r="J149"/>
      <c r="K149"/>
      <c r="L149"/>
      <c r="M149"/>
      <c r="N149"/>
      <c r="O149"/>
      <c r="P149"/>
      <c r="Q149"/>
      <c r="R149"/>
      <c r="S149"/>
      <c r="T149"/>
      <c r="U149"/>
    </row>
    <row r="150" spans="5:21" ht="12.75">
      <c r="E150"/>
      <c r="F150"/>
      <c r="G150"/>
      <c r="H150"/>
      <c r="I150"/>
      <c r="J150"/>
      <c r="K150"/>
      <c r="L150"/>
      <c r="M150"/>
      <c r="N150"/>
      <c r="O150"/>
      <c r="P150"/>
      <c r="Q150"/>
      <c r="R150"/>
      <c r="S150"/>
      <c r="T150"/>
      <c r="U150"/>
    </row>
    <row r="151" spans="5:21" ht="12.75">
      <c r="E151"/>
      <c r="F151" s="98"/>
      <c r="G151"/>
      <c r="H151" s="98"/>
      <c r="I151" s="98"/>
      <c r="J151"/>
      <c r="K151" s="98"/>
      <c r="L151"/>
      <c r="M151" s="98"/>
      <c r="N151" s="98"/>
      <c r="O151"/>
      <c r="P151" s="98"/>
      <c r="Q151"/>
      <c r="R151" s="98"/>
      <c r="S151" s="98"/>
      <c r="T151"/>
      <c r="U151" s="98"/>
    </row>
    <row r="152" spans="5:21" ht="12.75">
      <c r="E152" s="2"/>
      <c r="F152" s="2"/>
      <c r="G152" s="2"/>
      <c r="H152" s="2"/>
      <c r="I152" s="2"/>
      <c r="J152" s="2"/>
      <c r="K152" s="2"/>
      <c r="L152" s="2"/>
      <c r="M152" s="2"/>
      <c r="N152" s="2"/>
      <c r="O152" s="2"/>
      <c r="P152" s="2"/>
      <c r="Q152" s="2"/>
      <c r="R152" s="2"/>
      <c r="S152" s="2"/>
      <c r="T152" s="2"/>
      <c r="U152" s="2"/>
    </row>
    <row r="153" spans="5:21" ht="12.75">
      <c r="E153"/>
      <c r="F153" s="98"/>
      <c r="G153"/>
      <c r="H153" s="98"/>
      <c r="I153" s="98"/>
      <c r="J153"/>
      <c r="K153" s="98"/>
      <c r="L153"/>
      <c r="M153" s="98"/>
      <c r="N153" s="98"/>
      <c r="O153"/>
      <c r="P153" s="98"/>
      <c r="Q153"/>
      <c r="R153" s="98"/>
      <c r="S153" s="98"/>
      <c r="T153"/>
      <c r="U153" s="98"/>
    </row>
    <row r="154" spans="5:21" ht="12.75">
      <c r="E154"/>
      <c r="F154"/>
      <c r="G154"/>
      <c r="H154"/>
      <c r="I154"/>
      <c r="J154"/>
      <c r="K154"/>
      <c r="L154"/>
      <c r="M154"/>
      <c r="N154"/>
      <c r="O154"/>
      <c r="P154"/>
      <c r="Q154"/>
      <c r="R154"/>
      <c r="S154"/>
      <c r="T154"/>
      <c r="U154"/>
    </row>
    <row r="155" spans="5:21" ht="12.75">
      <c r="E155"/>
      <c r="F155"/>
      <c r="G155"/>
      <c r="H155"/>
      <c r="I155"/>
      <c r="J155"/>
      <c r="K155"/>
      <c r="L155"/>
      <c r="M155"/>
      <c r="N155"/>
      <c r="O155"/>
      <c r="P155"/>
      <c r="Q155"/>
      <c r="R155"/>
      <c r="S155"/>
      <c r="T155"/>
      <c r="U155"/>
    </row>
    <row r="156" spans="5:21" ht="12.75">
      <c r="E156" s="7"/>
      <c r="F156" s="7"/>
      <c r="G156" s="7"/>
      <c r="H156" s="7"/>
      <c r="I156" s="7"/>
      <c r="J156" s="7"/>
      <c r="K156" s="7"/>
      <c r="L156" s="7"/>
      <c r="M156" s="7"/>
      <c r="N156" s="7"/>
      <c r="O156" s="7"/>
      <c r="P156" s="7"/>
      <c r="Q156" s="7"/>
      <c r="R156" s="7"/>
      <c r="S156" s="7"/>
      <c r="T156" s="7"/>
      <c r="U156" s="7"/>
    </row>
    <row r="157" spans="5:21" ht="12.75">
      <c r="E157" s="7"/>
      <c r="F157" s="7"/>
      <c r="G157" s="7"/>
      <c r="H157" s="7"/>
      <c r="I157" s="7"/>
      <c r="J157" s="7"/>
      <c r="K157" s="7"/>
      <c r="L157" s="7"/>
      <c r="M157" s="7"/>
      <c r="N157" s="7"/>
      <c r="O157" s="7"/>
      <c r="P157" s="7"/>
      <c r="Q157" s="7"/>
      <c r="R157" s="7"/>
      <c r="S157" s="7"/>
      <c r="T157" s="7"/>
      <c r="U157" s="7"/>
    </row>
    <row r="158" spans="5:21" ht="12.75">
      <c r="E158"/>
      <c r="F158" s="98"/>
      <c r="G158"/>
      <c r="H158" s="98"/>
      <c r="I158" s="98"/>
      <c r="J158"/>
      <c r="K158" s="98"/>
      <c r="L158"/>
      <c r="M158" s="98"/>
      <c r="N158" s="98"/>
      <c r="O158"/>
      <c r="P158" s="98"/>
      <c r="Q158"/>
      <c r="R158" s="98"/>
      <c r="S158" s="98"/>
      <c r="T158"/>
      <c r="U158" s="98"/>
    </row>
    <row r="159" spans="5:21" ht="12.75">
      <c r="E159"/>
      <c r="F159"/>
      <c r="G159"/>
      <c r="H159"/>
      <c r="I159"/>
      <c r="J159"/>
      <c r="K159"/>
      <c r="L159"/>
      <c r="M159"/>
      <c r="N159"/>
      <c r="O159"/>
      <c r="P159"/>
      <c r="Q159"/>
      <c r="R159"/>
      <c r="S159"/>
      <c r="T159"/>
      <c r="U159"/>
    </row>
    <row r="160" spans="5:21" ht="12.75">
      <c r="E160"/>
      <c r="F160"/>
      <c r="G160"/>
      <c r="H160"/>
      <c r="I160"/>
      <c r="J160"/>
      <c r="K160"/>
      <c r="L160"/>
      <c r="M160"/>
      <c r="N160"/>
      <c r="O160"/>
      <c r="P160"/>
      <c r="Q160"/>
      <c r="R160"/>
      <c r="S160"/>
      <c r="T160"/>
      <c r="U160"/>
    </row>
    <row r="161" spans="5:21" ht="12.75">
      <c r="E161"/>
      <c r="F161"/>
      <c r="G161"/>
      <c r="H161"/>
      <c r="I161"/>
      <c r="J161"/>
      <c r="K161"/>
      <c r="L161"/>
      <c r="M161"/>
      <c r="N161"/>
      <c r="O161"/>
      <c r="P161"/>
      <c r="Q161"/>
      <c r="R161"/>
      <c r="S161"/>
      <c r="T161"/>
      <c r="U161"/>
    </row>
    <row r="162" spans="5:21" ht="12.75">
      <c r="E162"/>
      <c r="F162"/>
      <c r="G162"/>
      <c r="H162"/>
      <c r="I162"/>
      <c r="J162"/>
      <c r="K162"/>
      <c r="L162"/>
      <c r="M162"/>
      <c r="N162"/>
      <c r="O162"/>
      <c r="P162"/>
      <c r="Q162"/>
      <c r="R162"/>
      <c r="S162"/>
      <c r="T162"/>
      <c r="U162"/>
    </row>
    <row r="163" spans="5:21" ht="12.75">
      <c r="E163"/>
      <c r="F163" s="98"/>
      <c r="G163"/>
      <c r="H163" s="98"/>
      <c r="I163" s="98"/>
      <c r="J163"/>
      <c r="K163" s="98"/>
      <c r="L163"/>
      <c r="M163" s="98"/>
      <c r="N163" s="98"/>
      <c r="O163"/>
      <c r="P163" s="98"/>
      <c r="Q163"/>
      <c r="R163" s="98"/>
      <c r="S163" s="98"/>
      <c r="T163"/>
      <c r="U163" s="98"/>
    </row>
    <row r="164" spans="5:21" ht="12.75">
      <c r="E164" s="2"/>
      <c r="F164" s="2"/>
      <c r="G164" s="2"/>
      <c r="H164" s="2"/>
      <c r="I164" s="2"/>
      <c r="J164" s="2"/>
      <c r="K164" s="2"/>
      <c r="L164" s="2"/>
      <c r="M164" s="2"/>
      <c r="N164" s="2"/>
      <c r="O164" s="2"/>
      <c r="P164" s="2"/>
      <c r="Q164" s="2"/>
      <c r="R164" s="2"/>
      <c r="S164" s="2"/>
      <c r="T164" s="2"/>
      <c r="U164" s="2"/>
    </row>
    <row r="165" spans="5:21" ht="12.75">
      <c r="E165"/>
      <c r="F165" s="98"/>
      <c r="G165"/>
      <c r="H165" s="98"/>
      <c r="I165" s="98"/>
      <c r="J165"/>
      <c r="K165" s="98"/>
      <c r="L165"/>
      <c r="M165" s="98"/>
      <c r="N165" s="98"/>
      <c r="O165"/>
      <c r="P165" s="98"/>
      <c r="Q165"/>
      <c r="R165" s="98"/>
      <c r="S165" s="98"/>
      <c r="T165"/>
      <c r="U165" s="98"/>
    </row>
    <row r="166" spans="5:21" ht="12.75">
      <c r="E166"/>
      <c r="F166"/>
      <c r="G166"/>
      <c r="H166"/>
      <c r="I166"/>
      <c r="J166"/>
      <c r="K166"/>
      <c r="L166"/>
      <c r="M166"/>
      <c r="N166"/>
      <c r="O166"/>
      <c r="P166"/>
      <c r="Q166"/>
      <c r="R166"/>
      <c r="S166"/>
      <c r="T166"/>
      <c r="U166"/>
    </row>
    <row r="167" spans="5:21" ht="12.75">
      <c r="E167"/>
      <c r="F167"/>
      <c r="G167"/>
      <c r="H167"/>
      <c r="I167"/>
      <c r="J167"/>
      <c r="K167"/>
      <c r="L167"/>
      <c r="M167"/>
      <c r="N167"/>
      <c r="O167"/>
      <c r="P167"/>
      <c r="Q167"/>
      <c r="R167"/>
      <c r="S167"/>
      <c r="T167"/>
      <c r="U167"/>
    </row>
    <row r="168" spans="5:21" ht="12.75">
      <c r="E168" s="7"/>
      <c r="F168" s="7"/>
      <c r="G168" s="7"/>
      <c r="H168" s="7"/>
      <c r="I168" s="7"/>
      <c r="J168" s="7"/>
      <c r="K168" s="7"/>
      <c r="L168" s="7"/>
      <c r="M168" s="7"/>
      <c r="N168" s="7"/>
      <c r="O168" s="7"/>
      <c r="P168" s="7"/>
      <c r="Q168" s="7"/>
      <c r="R168" s="7"/>
      <c r="S168" s="7"/>
      <c r="T168" s="7"/>
      <c r="U168" s="7"/>
    </row>
    <row r="169" spans="5:21" ht="12.75">
      <c r="E169" s="7"/>
      <c r="F169" s="7"/>
      <c r="G169" s="7"/>
      <c r="H169" s="7"/>
      <c r="I169" s="7"/>
      <c r="J169" s="7"/>
      <c r="K169" s="7"/>
      <c r="L169" s="7"/>
      <c r="M169" s="7"/>
      <c r="N169" s="7"/>
      <c r="O169" s="7"/>
      <c r="P169" s="7"/>
      <c r="Q169" s="7"/>
      <c r="R169" s="7"/>
      <c r="S169" s="7"/>
      <c r="T169" s="7"/>
      <c r="U169" s="7"/>
    </row>
    <row r="170" spans="5:21" ht="12.75">
      <c r="E170"/>
      <c r="F170" s="98"/>
      <c r="G170"/>
      <c r="H170" s="98"/>
      <c r="I170" s="98"/>
      <c r="J170"/>
      <c r="K170" s="98"/>
      <c r="L170"/>
      <c r="M170" s="98"/>
      <c r="N170" s="98"/>
      <c r="O170"/>
      <c r="P170" s="98"/>
      <c r="Q170"/>
      <c r="R170" s="98"/>
      <c r="S170" s="98"/>
      <c r="T170"/>
      <c r="U170" s="98"/>
    </row>
    <row r="171" spans="5:21" ht="12.75">
      <c r="E171"/>
      <c r="F171"/>
      <c r="G171"/>
      <c r="H171"/>
      <c r="I171"/>
      <c r="J171"/>
      <c r="K171"/>
      <c r="L171"/>
      <c r="M171"/>
      <c r="N171"/>
      <c r="O171"/>
      <c r="P171"/>
      <c r="Q171"/>
      <c r="R171"/>
      <c r="S171"/>
      <c r="T171"/>
      <c r="U171"/>
    </row>
    <row r="172" spans="5:21" ht="12.75">
      <c r="E172"/>
      <c r="F172"/>
      <c r="G172"/>
      <c r="H172"/>
      <c r="I172"/>
      <c r="J172"/>
      <c r="K172"/>
      <c r="L172"/>
      <c r="M172"/>
      <c r="N172"/>
      <c r="O172"/>
      <c r="P172"/>
      <c r="Q172"/>
      <c r="R172"/>
      <c r="S172"/>
      <c r="T172"/>
      <c r="U172"/>
    </row>
    <row r="173" spans="5:21" ht="12.75">
      <c r="E173"/>
      <c r="F173"/>
      <c r="G173"/>
      <c r="H173"/>
      <c r="I173"/>
      <c r="J173"/>
      <c r="K173"/>
      <c r="L173"/>
      <c r="M173"/>
      <c r="N173"/>
      <c r="O173"/>
      <c r="P173"/>
      <c r="Q173"/>
      <c r="R173"/>
      <c r="S173"/>
      <c r="T173"/>
      <c r="U173"/>
    </row>
    <row r="174" spans="5:21" ht="12.75">
      <c r="E174"/>
      <c r="F174"/>
      <c r="G174"/>
      <c r="H174"/>
      <c r="I174"/>
      <c r="J174"/>
      <c r="K174"/>
      <c r="L174"/>
      <c r="M174"/>
      <c r="N174"/>
      <c r="O174"/>
      <c r="P174"/>
      <c r="Q174"/>
      <c r="R174"/>
      <c r="S174"/>
      <c r="T174"/>
      <c r="U174"/>
    </row>
    <row r="175" spans="5:21" ht="12.75">
      <c r="E175"/>
      <c r="F175" s="98"/>
      <c r="G175"/>
      <c r="H175" s="98"/>
      <c r="I175" s="98"/>
      <c r="J175"/>
      <c r="K175" s="98"/>
      <c r="L175"/>
      <c r="M175" s="98"/>
      <c r="N175" s="98"/>
      <c r="O175"/>
      <c r="P175" s="98"/>
      <c r="Q175"/>
      <c r="R175" s="98"/>
      <c r="S175" s="98"/>
      <c r="T175"/>
      <c r="U175" s="98"/>
    </row>
    <row r="176" spans="5:21" ht="12.75">
      <c r="E176" s="2"/>
      <c r="F176" s="2"/>
      <c r="G176" s="2"/>
      <c r="H176" s="2"/>
      <c r="I176" s="2"/>
      <c r="J176" s="2"/>
      <c r="K176" s="2"/>
      <c r="L176" s="2"/>
      <c r="M176" s="2"/>
      <c r="N176" s="2"/>
      <c r="O176" s="2"/>
      <c r="P176" s="2"/>
      <c r="Q176" s="2"/>
      <c r="R176" s="2"/>
      <c r="S176" s="2"/>
      <c r="T176" s="2"/>
      <c r="U176" s="2"/>
    </row>
    <row r="177" spans="5:21" ht="12.75">
      <c r="E177"/>
      <c r="F177" s="98"/>
      <c r="G177"/>
      <c r="H177" s="98"/>
      <c r="I177" s="98"/>
      <c r="J177"/>
      <c r="K177" s="98"/>
      <c r="L177"/>
      <c r="M177" s="98"/>
      <c r="N177" s="98"/>
      <c r="O177"/>
      <c r="P177" s="98"/>
      <c r="Q177"/>
      <c r="R177" s="98"/>
      <c r="S177" s="98"/>
      <c r="T177"/>
      <c r="U177" s="98"/>
    </row>
    <row r="178" spans="5:21" ht="12.75">
      <c r="E178"/>
      <c r="F178"/>
      <c r="G178"/>
      <c r="H178"/>
      <c r="I178"/>
      <c r="J178"/>
      <c r="K178"/>
      <c r="L178"/>
      <c r="M178"/>
      <c r="N178"/>
      <c r="O178"/>
      <c r="P178"/>
      <c r="Q178"/>
      <c r="R178"/>
      <c r="S178"/>
      <c r="T178"/>
      <c r="U178"/>
    </row>
    <row r="179" spans="5:21" ht="12.75">
      <c r="E179"/>
      <c r="F179"/>
      <c r="G179"/>
      <c r="H179"/>
      <c r="I179"/>
      <c r="J179"/>
      <c r="K179"/>
      <c r="L179"/>
      <c r="M179"/>
      <c r="N179"/>
      <c r="O179"/>
      <c r="P179"/>
      <c r="Q179"/>
      <c r="R179"/>
      <c r="S179"/>
      <c r="T179"/>
      <c r="U179"/>
    </row>
    <row r="180" spans="5:21" ht="12.75">
      <c r="E180" s="7"/>
      <c r="F180" s="7"/>
      <c r="G180" s="7"/>
      <c r="H180" s="7"/>
      <c r="I180" s="7"/>
      <c r="J180" s="7"/>
      <c r="K180" s="7"/>
      <c r="L180" s="7"/>
      <c r="M180" s="7"/>
      <c r="N180" s="7"/>
      <c r="O180" s="7"/>
      <c r="P180" s="7"/>
      <c r="Q180" s="7"/>
      <c r="R180" s="7"/>
      <c r="S180" s="7"/>
      <c r="T180" s="7"/>
      <c r="U180" s="7"/>
    </row>
    <row r="181" spans="5:21" ht="12.75">
      <c r="E181" s="7"/>
      <c r="F181" s="7"/>
      <c r="G181" s="7"/>
      <c r="H181" s="7"/>
      <c r="I181" s="7"/>
      <c r="J181" s="7"/>
      <c r="K181" s="7"/>
      <c r="L181" s="7"/>
      <c r="M181" s="7"/>
      <c r="N181" s="7"/>
      <c r="O181" s="7"/>
      <c r="P181" s="7"/>
      <c r="Q181" s="7"/>
      <c r="R181" s="7"/>
      <c r="S181" s="7"/>
      <c r="T181" s="7"/>
      <c r="U181" s="7"/>
    </row>
    <row r="182" spans="5:21" ht="12.75">
      <c r="E182"/>
      <c r="F182" s="98"/>
      <c r="G182"/>
      <c r="H182" s="98"/>
      <c r="I182" s="98"/>
      <c r="J182"/>
      <c r="K182" s="98"/>
      <c r="L182"/>
      <c r="M182" s="98"/>
      <c r="N182" s="98"/>
      <c r="O182"/>
      <c r="P182" s="98"/>
      <c r="Q182"/>
      <c r="R182" s="98"/>
      <c r="S182" s="98"/>
      <c r="T182"/>
      <c r="U182" s="98"/>
    </row>
    <row r="183" spans="5:21" ht="12.75">
      <c r="E183"/>
      <c r="F183"/>
      <c r="G183"/>
      <c r="H183"/>
      <c r="I183"/>
      <c r="J183"/>
      <c r="K183"/>
      <c r="L183"/>
      <c r="M183"/>
      <c r="N183"/>
      <c r="O183"/>
      <c r="P183"/>
      <c r="Q183"/>
      <c r="R183"/>
      <c r="S183"/>
      <c r="T183"/>
      <c r="U183"/>
    </row>
    <row r="184" spans="5:21" ht="12.75">
      <c r="E184"/>
      <c r="F184"/>
      <c r="G184"/>
      <c r="H184"/>
      <c r="I184"/>
      <c r="J184"/>
      <c r="K184"/>
      <c r="L184"/>
      <c r="M184"/>
      <c r="N184"/>
      <c r="O184"/>
      <c r="P184"/>
      <c r="Q184"/>
      <c r="R184"/>
      <c r="S184"/>
      <c r="T184"/>
      <c r="U184"/>
    </row>
    <row r="185" spans="5:21" ht="12.75">
      <c r="E185"/>
      <c r="F185"/>
      <c r="G185"/>
      <c r="H185"/>
      <c r="I185"/>
      <c r="J185"/>
      <c r="K185"/>
      <c r="L185"/>
      <c r="M185"/>
      <c r="N185"/>
      <c r="O185"/>
      <c r="P185"/>
      <c r="Q185"/>
      <c r="R185"/>
      <c r="S185"/>
      <c r="T185"/>
      <c r="U185"/>
    </row>
    <row r="186" spans="5:21" ht="12.75">
      <c r="E186"/>
      <c r="F186"/>
      <c r="G186"/>
      <c r="H186"/>
      <c r="I186"/>
      <c r="J186"/>
      <c r="K186"/>
      <c r="L186"/>
      <c r="M186"/>
      <c r="N186"/>
      <c r="O186"/>
      <c r="P186"/>
      <c r="Q186"/>
      <c r="R186"/>
      <c r="S186"/>
      <c r="T186"/>
      <c r="U186"/>
    </row>
    <row r="187" spans="5:21" ht="12.75">
      <c r="E187"/>
      <c r="F187" s="98"/>
      <c r="G187"/>
      <c r="H187" s="98"/>
      <c r="I187" s="98"/>
      <c r="J187"/>
      <c r="K187" s="98"/>
      <c r="L187"/>
      <c r="M187" s="98"/>
      <c r="N187" s="98"/>
      <c r="O187"/>
      <c r="P187" s="98"/>
      <c r="Q187"/>
      <c r="R187" s="98"/>
      <c r="S187" s="98"/>
      <c r="T187"/>
      <c r="U187" s="98"/>
    </row>
    <row r="188" spans="5:21" ht="12.75">
      <c r="E188" s="2"/>
      <c r="F188" s="2"/>
      <c r="G188" s="2"/>
      <c r="H188" s="2"/>
      <c r="I188" s="2"/>
      <c r="J188" s="2"/>
      <c r="K188" s="2"/>
      <c r="L188" s="2"/>
      <c r="M188" s="2"/>
      <c r="N188" s="2"/>
      <c r="O188" s="2"/>
      <c r="P188" s="2"/>
      <c r="Q188" s="2"/>
      <c r="R188" s="2"/>
      <c r="S188" s="2"/>
      <c r="T188" s="2"/>
      <c r="U188" s="2"/>
    </row>
    <row r="189" spans="5:21" ht="12.75">
      <c r="E189"/>
      <c r="F189" s="98"/>
      <c r="G189"/>
      <c r="H189" s="98"/>
      <c r="I189" s="98"/>
      <c r="J189"/>
      <c r="K189" s="98"/>
      <c r="L189"/>
      <c r="M189" s="98"/>
      <c r="N189" s="98"/>
      <c r="O189"/>
      <c r="P189" s="98"/>
      <c r="Q189"/>
      <c r="R189" s="98"/>
      <c r="S189" s="98"/>
      <c r="T189"/>
      <c r="U189" s="98"/>
    </row>
    <row r="190" spans="5:21" ht="12.75">
      <c r="E190"/>
      <c r="F190"/>
      <c r="G190"/>
      <c r="H190"/>
      <c r="I190"/>
      <c r="J190"/>
      <c r="K190"/>
      <c r="L190"/>
      <c r="M190"/>
      <c r="N190"/>
      <c r="O190"/>
      <c r="P190"/>
      <c r="Q190"/>
      <c r="R190"/>
      <c r="S190"/>
      <c r="T190"/>
      <c r="U190"/>
    </row>
    <row r="191" spans="5:21" ht="12.75">
      <c r="E191"/>
      <c r="F191"/>
      <c r="G191"/>
      <c r="H191"/>
      <c r="I191"/>
      <c r="J191"/>
      <c r="K191"/>
      <c r="L191"/>
      <c r="M191"/>
      <c r="N191"/>
      <c r="O191"/>
      <c r="P191"/>
      <c r="Q191"/>
      <c r="R191"/>
      <c r="S191"/>
      <c r="T191"/>
      <c r="U191"/>
    </row>
    <row r="192" spans="5:21" ht="12.75">
      <c r="E192" s="7"/>
      <c r="F192" s="7"/>
      <c r="G192" s="7"/>
      <c r="H192" s="7"/>
      <c r="I192" s="7"/>
      <c r="J192" s="7"/>
      <c r="K192" s="7"/>
      <c r="L192" s="7"/>
      <c r="M192" s="7"/>
      <c r="N192" s="7"/>
      <c r="O192" s="7"/>
      <c r="P192" s="7"/>
      <c r="Q192" s="7"/>
      <c r="R192" s="7"/>
      <c r="S192" s="7"/>
      <c r="T192" s="7"/>
      <c r="U192" s="7"/>
    </row>
    <row r="193" spans="5:21" ht="12.75">
      <c r="E193" s="7"/>
      <c r="F193" s="7"/>
      <c r="G193" s="7"/>
      <c r="H193" s="7"/>
      <c r="I193" s="7"/>
      <c r="J193" s="7"/>
      <c r="K193" s="7"/>
      <c r="L193" s="7"/>
      <c r="M193" s="7"/>
      <c r="N193" s="7"/>
      <c r="O193" s="7"/>
      <c r="P193" s="7"/>
      <c r="Q193" s="7"/>
      <c r="R193" s="7"/>
      <c r="S193" s="7"/>
      <c r="T193" s="7"/>
      <c r="U193" s="7"/>
    </row>
    <row r="194" spans="5:21" ht="12.75">
      <c r="E194"/>
      <c r="F194" s="98"/>
      <c r="G194"/>
      <c r="H194" s="98"/>
      <c r="I194" s="98"/>
      <c r="J194"/>
      <c r="K194" s="98"/>
      <c r="L194"/>
      <c r="M194" s="98"/>
      <c r="N194" s="98"/>
      <c r="O194"/>
      <c r="P194" s="98"/>
      <c r="Q194"/>
      <c r="R194" s="98"/>
      <c r="S194" s="98"/>
      <c r="T194"/>
      <c r="U194" s="98"/>
    </row>
    <row r="195" spans="5:21" ht="12.75">
      <c r="E195"/>
      <c r="F195"/>
      <c r="G195"/>
      <c r="H195"/>
      <c r="I195"/>
      <c r="J195"/>
      <c r="K195"/>
      <c r="L195"/>
      <c r="M195"/>
      <c r="N195"/>
      <c r="O195"/>
      <c r="P195"/>
      <c r="Q195"/>
      <c r="R195"/>
      <c r="S195"/>
      <c r="T195"/>
      <c r="U195"/>
    </row>
    <row r="196" spans="5:21" ht="12.75">
      <c r="E196"/>
      <c r="F196"/>
      <c r="G196"/>
      <c r="H196"/>
      <c r="I196"/>
      <c r="J196"/>
      <c r="K196"/>
      <c r="L196"/>
      <c r="M196"/>
      <c r="N196"/>
      <c r="O196"/>
      <c r="P196"/>
      <c r="Q196"/>
      <c r="R196"/>
      <c r="S196"/>
      <c r="T196"/>
      <c r="U196"/>
    </row>
    <row r="197" spans="5:21" ht="12.75">
      <c r="E197"/>
      <c r="F197"/>
      <c r="G197"/>
      <c r="H197"/>
      <c r="I197"/>
      <c r="J197"/>
      <c r="K197"/>
      <c r="L197"/>
      <c r="M197"/>
      <c r="N197"/>
      <c r="O197"/>
      <c r="P197"/>
      <c r="Q197"/>
      <c r="R197"/>
      <c r="S197"/>
      <c r="T197"/>
      <c r="U197"/>
    </row>
    <row r="198" spans="5:21" ht="12.75">
      <c r="E198"/>
      <c r="F198"/>
      <c r="G198"/>
      <c r="H198"/>
      <c r="I198"/>
      <c r="J198"/>
      <c r="K198"/>
      <c r="L198"/>
      <c r="M198"/>
      <c r="N198"/>
      <c r="O198"/>
      <c r="P198"/>
      <c r="Q198"/>
      <c r="R198"/>
      <c r="S198"/>
      <c r="T198"/>
      <c r="U198"/>
    </row>
    <row r="199" spans="5:21" ht="12.75">
      <c r="E199"/>
      <c r="F199" s="98"/>
      <c r="G199"/>
      <c r="H199" s="98"/>
      <c r="I199" s="98"/>
      <c r="J199"/>
      <c r="K199" s="98"/>
      <c r="L199"/>
      <c r="M199" s="98"/>
      <c r="N199" s="98"/>
      <c r="O199"/>
      <c r="P199" s="98"/>
      <c r="Q199"/>
      <c r="R199" s="98"/>
      <c r="S199" s="98"/>
      <c r="T199"/>
      <c r="U199" s="98"/>
    </row>
    <row r="200" spans="5:21" ht="12.75">
      <c r="E200" s="2"/>
      <c r="F200" s="2"/>
      <c r="G200" s="2"/>
      <c r="H200" s="2"/>
      <c r="I200" s="2"/>
      <c r="J200" s="2"/>
      <c r="K200" s="2"/>
      <c r="L200" s="2"/>
      <c r="M200" s="2"/>
      <c r="N200" s="2"/>
      <c r="O200" s="2"/>
      <c r="P200" s="2"/>
      <c r="Q200" s="2"/>
      <c r="R200" s="2"/>
      <c r="S200" s="2"/>
      <c r="T200" s="2"/>
      <c r="U200" s="2"/>
    </row>
    <row r="201" spans="5:21" ht="12.75">
      <c r="E201"/>
      <c r="F201" s="98"/>
      <c r="G201"/>
      <c r="H201" s="98"/>
      <c r="I201" s="98"/>
      <c r="J201"/>
      <c r="K201" s="98"/>
      <c r="L201"/>
      <c r="M201" s="98"/>
      <c r="N201" s="98"/>
      <c r="O201"/>
      <c r="P201" s="98"/>
      <c r="Q201"/>
      <c r="R201" s="98"/>
      <c r="S201" s="98"/>
      <c r="T201"/>
      <c r="U201" s="98"/>
    </row>
    <row r="202" spans="5:21" ht="12.75">
      <c r="E202"/>
      <c r="F202"/>
      <c r="G202"/>
      <c r="H202"/>
      <c r="I202"/>
      <c r="J202"/>
      <c r="K202"/>
      <c r="L202"/>
      <c r="M202"/>
      <c r="N202"/>
      <c r="O202"/>
      <c r="P202"/>
      <c r="Q202"/>
      <c r="R202"/>
      <c r="S202"/>
      <c r="T202"/>
      <c r="U202"/>
    </row>
    <row r="203" spans="5:21" ht="12.75">
      <c r="E203"/>
      <c r="F203"/>
      <c r="G203"/>
      <c r="H203"/>
      <c r="I203"/>
      <c r="J203"/>
      <c r="K203"/>
      <c r="L203"/>
      <c r="M203"/>
      <c r="N203"/>
      <c r="O203"/>
      <c r="P203"/>
      <c r="Q203"/>
      <c r="R203"/>
      <c r="S203"/>
      <c r="T203"/>
      <c r="U203"/>
    </row>
    <row r="204" spans="5:21" ht="12.75">
      <c r="E204" s="7"/>
      <c r="F204" s="7"/>
      <c r="G204" s="7"/>
      <c r="H204" s="7"/>
      <c r="I204" s="7"/>
      <c r="J204" s="7"/>
      <c r="K204" s="7"/>
      <c r="L204" s="7"/>
      <c r="M204" s="7"/>
      <c r="N204" s="7"/>
      <c r="O204" s="7"/>
      <c r="P204" s="7"/>
      <c r="Q204" s="7"/>
      <c r="R204" s="7"/>
      <c r="S204" s="7"/>
      <c r="T204" s="7"/>
      <c r="U204" s="7"/>
    </row>
    <row r="205" spans="5:21" ht="12.75">
      <c r="E205" s="7"/>
      <c r="F205" s="7"/>
      <c r="G205" s="7"/>
      <c r="H205" s="7"/>
      <c r="I205" s="7"/>
      <c r="J205" s="7"/>
      <c r="K205" s="7"/>
      <c r="L205" s="7"/>
      <c r="M205" s="7"/>
      <c r="N205" s="7"/>
      <c r="O205" s="7"/>
      <c r="P205" s="7"/>
      <c r="Q205" s="7"/>
      <c r="R205" s="7"/>
      <c r="S205" s="7"/>
      <c r="T205" s="7"/>
      <c r="U205" s="7"/>
    </row>
    <row r="206" spans="5:21" ht="12.75">
      <c r="E206"/>
      <c r="F206" s="98"/>
      <c r="G206"/>
      <c r="H206" s="98"/>
      <c r="I206" s="98"/>
      <c r="J206"/>
      <c r="K206" s="98"/>
      <c r="L206"/>
      <c r="M206" s="98"/>
      <c r="N206" s="98"/>
      <c r="O206"/>
      <c r="P206" s="98"/>
      <c r="Q206"/>
      <c r="R206" s="98"/>
      <c r="S206" s="98"/>
      <c r="T206"/>
      <c r="U206" s="98"/>
    </row>
    <row r="207" spans="5:21" ht="12.75">
      <c r="E207"/>
      <c r="F207"/>
      <c r="G207"/>
      <c r="H207"/>
      <c r="I207"/>
      <c r="J207"/>
      <c r="K207"/>
      <c r="L207"/>
      <c r="M207"/>
      <c r="N207"/>
      <c r="O207"/>
      <c r="P207"/>
      <c r="Q207"/>
      <c r="R207"/>
      <c r="S207"/>
      <c r="T207"/>
      <c r="U207"/>
    </row>
    <row r="208" spans="5:21" ht="12.75">
      <c r="E208"/>
      <c r="F208"/>
      <c r="G208"/>
      <c r="H208"/>
      <c r="I208"/>
      <c r="J208"/>
      <c r="K208"/>
      <c r="L208"/>
      <c r="M208"/>
      <c r="N208"/>
      <c r="O208"/>
      <c r="P208"/>
      <c r="Q208"/>
      <c r="R208"/>
      <c r="S208"/>
      <c r="T208"/>
      <c r="U208"/>
    </row>
    <row r="209" spans="5:21" ht="12.75">
      <c r="E209"/>
      <c r="F209"/>
      <c r="G209"/>
      <c r="H209"/>
      <c r="I209"/>
      <c r="J209"/>
      <c r="K209"/>
      <c r="L209"/>
      <c r="M209"/>
      <c r="N209"/>
      <c r="O209"/>
      <c r="P209"/>
      <c r="Q209"/>
      <c r="R209"/>
      <c r="S209"/>
      <c r="T209"/>
      <c r="U209"/>
    </row>
    <row r="210" spans="5:21" ht="12.75">
      <c r="E210"/>
      <c r="F210"/>
      <c r="G210"/>
      <c r="H210"/>
      <c r="I210"/>
      <c r="J210"/>
      <c r="K210"/>
      <c r="L210"/>
      <c r="M210"/>
      <c r="N210"/>
      <c r="O210"/>
      <c r="P210"/>
      <c r="Q210"/>
      <c r="R210"/>
      <c r="S210"/>
      <c r="T210"/>
      <c r="U210"/>
    </row>
    <row r="211" spans="5:21" ht="12.75">
      <c r="E211"/>
      <c r="F211" s="98"/>
      <c r="G211"/>
      <c r="H211" s="98"/>
      <c r="I211" s="98"/>
      <c r="J211"/>
      <c r="K211" s="98"/>
      <c r="L211"/>
      <c r="M211" s="98"/>
      <c r="N211" s="98"/>
      <c r="O211"/>
      <c r="P211" s="98"/>
      <c r="Q211"/>
      <c r="R211" s="98"/>
      <c r="S211" s="98"/>
      <c r="T211"/>
      <c r="U211" s="98"/>
    </row>
    <row r="212" spans="5:21" ht="12.75">
      <c r="E212" s="2"/>
      <c r="F212" s="2"/>
      <c r="G212" s="2"/>
      <c r="H212" s="2"/>
      <c r="I212" s="2"/>
      <c r="J212" s="2"/>
      <c r="K212" s="2"/>
      <c r="L212" s="2"/>
      <c r="M212" s="2"/>
      <c r="N212" s="2"/>
      <c r="O212" s="2"/>
      <c r="P212" s="2"/>
      <c r="Q212" s="2"/>
      <c r="R212" s="2"/>
      <c r="S212" s="2"/>
      <c r="T212" s="2"/>
      <c r="U212" s="2"/>
    </row>
    <row r="213" spans="5:21" ht="12.75">
      <c r="E213"/>
      <c r="F213" s="98"/>
      <c r="G213"/>
      <c r="H213" s="98"/>
      <c r="I213" s="98"/>
      <c r="J213"/>
      <c r="K213" s="98"/>
      <c r="L213"/>
      <c r="M213" s="98"/>
      <c r="N213" s="98"/>
      <c r="O213"/>
      <c r="P213" s="98"/>
      <c r="Q213"/>
      <c r="R213" s="98"/>
      <c r="S213" s="98"/>
      <c r="T213"/>
      <c r="U213" s="98"/>
    </row>
    <row r="214" spans="5:21" ht="12.75">
      <c r="E214"/>
      <c r="F214"/>
      <c r="G214"/>
      <c r="H214"/>
      <c r="I214"/>
      <c r="J214"/>
      <c r="K214"/>
      <c r="L214"/>
      <c r="M214"/>
      <c r="N214"/>
      <c r="O214"/>
      <c r="P214"/>
      <c r="Q214"/>
      <c r="R214"/>
      <c r="S214"/>
      <c r="T214"/>
      <c r="U214"/>
    </row>
    <row r="215" spans="5:21" ht="12.75">
      <c r="E215"/>
      <c r="F215"/>
      <c r="G215"/>
      <c r="H215"/>
      <c r="I215"/>
      <c r="J215"/>
      <c r="K215"/>
      <c r="L215"/>
      <c r="M215"/>
      <c r="N215"/>
      <c r="O215"/>
      <c r="P215"/>
      <c r="Q215"/>
      <c r="R215"/>
      <c r="S215"/>
      <c r="T215"/>
      <c r="U215"/>
    </row>
    <row r="216" spans="5:21" ht="12.75">
      <c r="E216" s="7"/>
      <c r="F216" s="7"/>
      <c r="G216" s="7"/>
      <c r="H216" s="7"/>
      <c r="I216" s="7"/>
      <c r="J216" s="7"/>
      <c r="K216" s="7"/>
      <c r="L216" s="7"/>
      <c r="M216" s="7"/>
      <c r="N216" s="7"/>
      <c r="O216" s="7"/>
      <c r="P216" s="7"/>
      <c r="Q216" s="7"/>
      <c r="R216" s="7"/>
      <c r="S216" s="7"/>
      <c r="T216" s="7"/>
      <c r="U216" s="7"/>
    </row>
    <row r="217" spans="5:21" ht="12.75">
      <c r="E217" s="7"/>
      <c r="F217" s="7"/>
      <c r="G217" s="7"/>
      <c r="H217" s="7"/>
      <c r="I217" s="7"/>
      <c r="J217" s="7"/>
      <c r="K217" s="7"/>
      <c r="L217" s="7"/>
      <c r="M217" s="7"/>
      <c r="N217" s="7"/>
      <c r="O217" s="7"/>
      <c r="P217" s="7"/>
      <c r="Q217" s="7"/>
      <c r="R217" s="7"/>
      <c r="S217" s="7"/>
      <c r="T217" s="7"/>
      <c r="U217" s="7"/>
    </row>
    <row r="218" spans="5:21" ht="12.75">
      <c r="E218"/>
      <c r="F218" s="98"/>
      <c r="G218"/>
      <c r="H218" s="98"/>
      <c r="I218" s="98"/>
      <c r="J218"/>
      <c r="K218" s="98"/>
      <c r="L218"/>
      <c r="M218" s="98"/>
      <c r="N218" s="98"/>
      <c r="O218"/>
      <c r="P218" s="98"/>
      <c r="Q218"/>
      <c r="R218" s="98"/>
      <c r="S218" s="98"/>
      <c r="T218"/>
      <c r="U218" s="98"/>
    </row>
    <row r="219" spans="5:21" ht="12.75">
      <c r="E219"/>
      <c r="F219"/>
      <c r="G219"/>
      <c r="H219"/>
      <c r="I219"/>
      <c r="J219"/>
      <c r="K219"/>
      <c r="L219"/>
      <c r="M219"/>
      <c r="N219"/>
      <c r="O219"/>
      <c r="P219"/>
      <c r="Q219"/>
      <c r="R219"/>
      <c r="S219"/>
      <c r="T219"/>
      <c r="U219"/>
    </row>
    <row r="220" spans="5:21" ht="12.75">
      <c r="E220"/>
      <c r="F220"/>
      <c r="G220"/>
      <c r="H220"/>
      <c r="I220"/>
      <c r="J220"/>
      <c r="K220"/>
      <c r="L220"/>
      <c r="M220"/>
      <c r="N220"/>
      <c r="O220"/>
      <c r="P220"/>
      <c r="Q220"/>
      <c r="R220"/>
      <c r="S220"/>
      <c r="T220"/>
      <c r="U220"/>
    </row>
    <row r="221" spans="5:21" ht="12.75">
      <c r="E221"/>
      <c r="F221"/>
      <c r="G221"/>
      <c r="H221"/>
      <c r="I221"/>
      <c r="J221"/>
      <c r="K221"/>
      <c r="L221"/>
      <c r="M221"/>
      <c r="N221"/>
      <c r="O221"/>
      <c r="P221"/>
      <c r="Q221"/>
      <c r="R221"/>
      <c r="S221"/>
      <c r="T221"/>
      <c r="U221"/>
    </row>
    <row r="222" spans="5:21" ht="12.75">
      <c r="E222"/>
      <c r="F222"/>
      <c r="G222"/>
      <c r="H222"/>
      <c r="I222"/>
      <c r="J222"/>
      <c r="K222"/>
      <c r="L222"/>
      <c r="M222"/>
      <c r="N222"/>
      <c r="O222"/>
      <c r="P222"/>
      <c r="Q222"/>
      <c r="R222"/>
      <c r="S222"/>
      <c r="T222"/>
      <c r="U222"/>
    </row>
    <row r="223" spans="5:21" ht="12.75">
      <c r="E223"/>
      <c r="F223" s="98"/>
      <c r="G223"/>
      <c r="H223" s="98"/>
      <c r="I223" s="98"/>
      <c r="J223"/>
      <c r="K223" s="98"/>
      <c r="L223"/>
      <c r="M223" s="98"/>
      <c r="N223" s="98"/>
      <c r="O223"/>
      <c r="P223" s="98"/>
      <c r="Q223"/>
      <c r="R223" s="98"/>
      <c r="S223" s="98"/>
      <c r="T223"/>
      <c r="U223" s="98"/>
    </row>
    <row r="224" spans="5:21" ht="12.75">
      <c r="E224" s="2"/>
      <c r="F224" s="2"/>
      <c r="G224" s="2"/>
      <c r="H224" s="2"/>
      <c r="I224" s="2"/>
      <c r="J224" s="2"/>
      <c r="K224" s="2"/>
      <c r="L224" s="2"/>
      <c r="M224" s="2"/>
      <c r="N224" s="2"/>
      <c r="O224" s="2"/>
      <c r="P224" s="2"/>
      <c r="Q224" s="2"/>
      <c r="R224" s="2"/>
      <c r="S224" s="2"/>
      <c r="T224" s="2"/>
      <c r="U224" s="2"/>
    </row>
    <row r="225" spans="5:21" ht="12.75">
      <c r="E225"/>
      <c r="F225" s="98"/>
      <c r="G225"/>
      <c r="H225" s="98"/>
      <c r="I225" s="98"/>
      <c r="J225"/>
      <c r="K225" s="98"/>
      <c r="L225"/>
      <c r="M225" s="98"/>
      <c r="N225" s="98"/>
      <c r="O225"/>
      <c r="P225" s="98"/>
      <c r="Q225"/>
      <c r="R225" s="98"/>
      <c r="S225" s="98"/>
      <c r="T225"/>
      <c r="U225" s="98"/>
    </row>
    <row r="226" spans="5:21" ht="12.75">
      <c r="E226"/>
      <c r="F226"/>
      <c r="G226"/>
      <c r="H226"/>
      <c r="I226"/>
      <c r="J226"/>
      <c r="K226"/>
      <c r="L226"/>
      <c r="M226"/>
      <c r="N226"/>
      <c r="O226"/>
      <c r="P226"/>
      <c r="Q226"/>
      <c r="R226"/>
      <c r="S226"/>
      <c r="T226"/>
      <c r="U226"/>
    </row>
    <row r="227" spans="5:21" ht="12.75">
      <c r="E227"/>
      <c r="F227"/>
      <c r="G227"/>
      <c r="H227"/>
      <c r="I227"/>
      <c r="J227"/>
      <c r="K227"/>
      <c r="L227"/>
      <c r="M227"/>
      <c r="N227"/>
      <c r="O227"/>
      <c r="P227"/>
      <c r="Q227"/>
      <c r="R227"/>
      <c r="S227"/>
      <c r="T227"/>
      <c r="U227"/>
    </row>
    <row r="228" spans="5:21" ht="12.75">
      <c r="E228" s="7"/>
      <c r="F228" s="7"/>
      <c r="G228" s="7"/>
      <c r="H228" s="7"/>
      <c r="I228" s="7"/>
      <c r="J228" s="7"/>
      <c r="K228" s="7"/>
      <c r="L228" s="7"/>
      <c r="M228" s="7"/>
      <c r="N228" s="7"/>
      <c r="O228" s="7"/>
      <c r="P228" s="7"/>
      <c r="Q228" s="7"/>
      <c r="R228" s="7"/>
      <c r="S228" s="7"/>
      <c r="T228" s="7"/>
      <c r="U228" s="7"/>
    </row>
    <row r="229" spans="5:21" ht="12.75">
      <c r="E229" s="7"/>
      <c r="F229" s="7"/>
      <c r="G229" s="7"/>
      <c r="H229" s="7"/>
      <c r="I229" s="7"/>
      <c r="J229" s="7"/>
      <c r="K229" s="7"/>
      <c r="L229" s="7"/>
      <c r="M229" s="7"/>
      <c r="N229" s="7"/>
      <c r="O229" s="7"/>
      <c r="P229" s="7"/>
      <c r="Q229" s="7"/>
      <c r="R229" s="7"/>
      <c r="S229" s="7"/>
      <c r="T229" s="7"/>
      <c r="U229" s="7"/>
    </row>
    <row r="230" spans="5:21" ht="12.75">
      <c r="E230"/>
      <c r="F230" s="98"/>
      <c r="G230"/>
      <c r="H230" s="98"/>
      <c r="I230" s="98"/>
      <c r="J230"/>
      <c r="K230" s="98"/>
      <c r="L230"/>
      <c r="M230" s="98"/>
      <c r="N230" s="98"/>
      <c r="O230"/>
      <c r="P230" s="98"/>
      <c r="Q230"/>
      <c r="R230" s="98"/>
      <c r="S230" s="98"/>
      <c r="T230"/>
      <c r="U230" s="98"/>
    </row>
    <row r="231" spans="5:21" ht="12.75">
      <c r="E231"/>
      <c r="F231"/>
      <c r="G231"/>
      <c r="H231"/>
      <c r="I231"/>
      <c r="J231"/>
      <c r="K231"/>
      <c r="L231"/>
      <c r="M231"/>
      <c r="N231"/>
      <c r="O231"/>
      <c r="P231"/>
      <c r="Q231"/>
      <c r="R231"/>
      <c r="S231"/>
      <c r="T231"/>
      <c r="U231"/>
    </row>
    <row r="232" spans="5:21" ht="12.75">
      <c r="E232"/>
      <c r="F232"/>
      <c r="G232"/>
      <c r="H232"/>
      <c r="I232"/>
      <c r="J232"/>
      <c r="K232"/>
      <c r="L232"/>
      <c r="M232"/>
      <c r="N232"/>
      <c r="O232"/>
      <c r="P232"/>
      <c r="Q232"/>
      <c r="R232"/>
      <c r="S232"/>
      <c r="T232"/>
      <c r="U232"/>
    </row>
    <row r="233" spans="5:21" ht="12.75">
      <c r="E233"/>
      <c r="F233"/>
      <c r="G233"/>
      <c r="H233"/>
      <c r="I233"/>
      <c r="J233"/>
      <c r="K233"/>
      <c r="L233"/>
      <c r="M233"/>
      <c r="N233"/>
      <c r="O233"/>
      <c r="P233"/>
      <c r="Q233"/>
      <c r="R233"/>
      <c r="S233"/>
      <c r="T233"/>
      <c r="U233"/>
    </row>
    <row r="234" spans="5:21" ht="12.75">
      <c r="E234"/>
      <c r="F234"/>
      <c r="G234"/>
      <c r="H234"/>
      <c r="I234"/>
      <c r="J234"/>
      <c r="K234"/>
      <c r="L234"/>
      <c r="M234"/>
      <c r="N234"/>
      <c r="O234"/>
      <c r="P234"/>
      <c r="Q234"/>
      <c r="R234"/>
      <c r="S234"/>
      <c r="T234"/>
      <c r="U234"/>
    </row>
    <row r="235" spans="5:21" ht="12.75">
      <c r="E235"/>
      <c r="F235" s="98"/>
      <c r="G235"/>
      <c r="H235" s="98"/>
      <c r="I235" s="98"/>
      <c r="J235"/>
      <c r="K235" s="98"/>
      <c r="L235"/>
      <c r="M235" s="98"/>
      <c r="N235" s="98"/>
      <c r="O235"/>
      <c r="P235" s="98"/>
      <c r="Q235"/>
      <c r="R235" s="98"/>
      <c r="S235" s="98"/>
      <c r="T235"/>
      <c r="U235" s="98"/>
    </row>
    <row r="236" spans="5:21" ht="12.75">
      <c r="E236" s="2"/>
      <c r="F236" s="2"/>
      <c r="G236" s="2"/>
      <c r="H236" s="2"/>
      <c r="I236" s="2"/>
      <c r="J236" s="2"/>
      <c r="K236" s="2"/>
      <c r="L236" s="2"/>
      <c r="M236" s="2"/>
      <c r="N236" s="2"/>
      <c r="O236" s="2"/>
      <c r="P236" s="2"/>
      <c r="Q236" s="2"/>
      <c r="R236" s="2"/>
      <c r="S236" s="2"/>
      <c r="T236" s="2"/>
      <c r="U236" s="2"/>
    </row>
    <row r="237" spans="5:21" ht="12.75">
      <c r="E237"/>
      <c r="F237" s="98"/>
      <c r="G237"/>
      <c r="H237" s="98"/>
      <c r="I237" s="98"/>
      <c r="J237"/>
      <c r="K237" s="98"/>
      <c r="L237"/>
      <c r="M237" s="98"/>
      <c r="N237" s="98"/>
      <c r="O237"/>
      <c r="P237" s="98"/>
      <c r="Q237"/>
      <c r="R237" s="98"/>
      <c r="S237" s="98"/>
      <c r="T237"/>
      <c r="U237" s="98"/>
    </row>
    <row r="238" spans="5:21" ht="12.75">
      <c r="E238"/>
      <c r="F238"/>
      <c r="G238"/>
      <c r="H238"/>
      <c r="I238"/>
      <c r="J238"/>
      <c r="K238"/>
      <c r="L238"/>
      <c r="M238"/>
      <c r="N238"/>
      <c r="O238"/>
      <c r="P238"/>
      <c r="Q238"/>
      <c r="R238"/>
      <c r="S238"/>
      <c r="T238"/>
      <c r="U238"/>
    </row>
    <row r="239" spans="5:21" ht="12.75">
      <c r="E239"/>
      <c r="F239"/>
      <c r="G239"/>
      <c r="H239"/>
      <c r="I239"/>
      <c r="J239"/>
      <c r="K239"/>
      <c r="L239"/>
      <c r="M239"/>
      <c r="N239"/>
      <c r="O239"/>
      <c r="P239"/>
      <c r="Q239"/>
      <c r="R239"/>
      <c r="S239"/>
      <c r="T239"/>
      <c r="U239"/>
    </row>
    <row r="240" spans="5:21" ht="12.75">
      <c r="E240" s="7"/>
      <c r="F240" s="7"/>
      <c r="G240" s="7"/>
      <c r="H240" s="7"/>
      <c r="I240" s="7"/>
      <c r="J240" s="7"/>
      <c r="K240" s="7"/>
      <c r="L240" s="7"/>
      <c r="M240" s="7"/>
      <c r="N240" s="7"/>
      <c r="O240" s="7"/>
      <c r="P240" s="7"/>
      <c r="Q240" s="7"/>
      <c r="R240" s="7"/>
      <c r="S240" s="7"/>
      <c r="T240" s="7"/>
      <c r="U240" s="7"/>
    </row>
    <row r="241" spans="5:21" ht="12.75">
      <c r="E241" s="7"/>
      <c r="F241" s="7"/>
      <c r="G241" s="7"/>
      <c r="H241" s="7"/>
      <c r="I241" s="7"/>
      <c r="J241" s="7"/>
      <c r="K241" s="7"/>
      <c r="L241" s="7"/>
      <c r="M241" s="7"/>
      <c r="N241" s="7"/>
      <c r="O241" s="7"/>
      <c r="P241" s="7"/>
      <c r="Q241" s="7"/>
      <c r="R241" s="7"/>
      <c r="S241" s="7"/>
      <c r="T241" s="7"/>
      <c r="U241" s="7"/>
    </row>
    <row r="242" spans="5:21" ht="12.75">
      <c r="E242"/>
      <c r="F242" s="98"/>
      <c r="G242"/>
      <c r="H242" s="98"/>
      <c r="I242" s="98"/>
      <c r="J242"/>
      <c r="K242" s="98"/>
      <c r="L242"/>
      <c r="M242" s="98"/>
      <c r="N242" s="98"/>
      <c r="O242"/>
      <c r="P242" s="98"/>
      <c r="Q242"/>
      <c r="R242" s="98"/>
      <c r="S242" s="98"/>
      <c r="T242"/>
      <c r="U242" s="98"/>
    </row>
    <row r="243" spans="5:21" ht="12.75">
      <c r="E243"/>
      <c r="F243"/>
      <c r="G243"/>
      <c r="H243"/>
      <c r="I243"/>
      <c r="J243"/>
      <c r="K243"/>
      <c r="L243"/>
      <c r="M243"/>
      <c r="N243"/>
      <c r="O243"/>
      <c r="P243"/>
      <c r="Q243"/>
      <c r="R243"/>
      <c r="S243"/>
      <c r="T243"/>
      <c r="U243"/>
    </row>
    <row r="244" spans="5:21" ht="12.75">
      <c r="E244"/>
      <c r="F244"/>
      <c r="G244"/>
      <c r="H244"/>
      <c r="I244"/>
      <c r="J244"/>
      <c r="K244"/>
      <c r="L244"/>
      <c r="M244"/>
      <c r="N244"/>
      <c r="O244"/>
      <c r="P244"/>
      <c r="Q244"/>
      <c r="R244"/>
      <c r="S244"/>
      <c r="T244"/>
      <c r="U244"/>
    </row>
    <row r="245" spans="5:21" ht="12.75">
      <c r="E245"/>
      <c r="F245"/>
      <c r="G245"/>
      <c r="H245"/>
      <c r="I245"/>
      <c r="J245"/>
      <c r="K245"/>
      <c r="L245"/>
      <c r="M245"/>
      <c r="N245"/>
      <c r="O245"/>
      <c r="P245"/>
      <c r="Q245"/>
      <c r="R245"/>
      <c r="S245"/>
      <c r="T245"/>
      <c r="U245"/>
    </row>
    <row r="246" spans="5:21" ht="12.75">
      <c r="E246"/>
      <c r="F246"/>
      <c r="G246"/>
      <c r="H246"/>
      <c r="I246"/>
      <c r="J246"/>
      <c r="K246"/>
      <c r="L246"/>
      <c r="M246"/>
      <c r="N246"/>
      <c r="O246"/>
      <c r="P246"/>
      <c r="Q246"/>
      <c r="R246"/>
      <c r="S246"/>
      <c r="T246"/>
      <c r="U246"/>
    </row>
    <row r="247" spans="5:21" ht="12.75">
      <c r="E247"/>
      <c r="F247" s="98"/>
      <c r="G247"/>
      <c r="H247" s="98"/>
      <c r="I247" s="98"/>
      <c r="J247"/>
      <c r="K247" s="98"/>
      <c r="L247"/>
      <c r="M247" s="98"/>
      <c r="N247" s="98"/>
      <c r="O247"/>
      <c r="P247" s="98"/>
      <c r="Q247"/>
      <c r="R247" s="98"/>
      <c r="S247" s="98"/>
      <c r="T247"/>
      <c r="U247" s="98"/>
    </row>
    <row r="248" spans="5:21" ht="12.75">
      <c r="E248" s="2"/>
      <c r="F248" s="2"/>
      <c r="G248" s="2"/>
      <c r="H248" s="2"/>
      <c r="I248" s="2"/>
      <c r="J248" s="2"/>
      <c r="K248" s="2"/>
      <c r="L248" s="2"/>
      <c r="M248" s="2"/>
      <c r="N248" s="2"/>
      <c r="O248" s="2"/>
      <c r="P248" s="2"/>
      <c r="Q248" s="2"/>
      <c r="R248" s="2"/>
      <c r="S248" s="2"/>
      <c r="T248" s="2"/>
      <c r="U248" s="2"/>
    </row>
    <row r="249" spans="5:21" ht="12.75">
      <c r="E249"/>
      <c r="F249" s="98"/>
      <c r="G249"/>
      <c r="H249" s="98"/>
      <c r="I249" s="98"/>
      <c r="J249"/>
      <c r="K249" s="98"/>
      <c r="L249"/>
      <c r="M249" s="98"/>
      <c r="N249" s="98"/>
      <c r="O249"/>
      <c r="P249" s="98"/>
      <c r="Q249"/>
      <c r="R249" s="98"/>
      <c r="S249" s="98"/>
      <c r="T249"/>
      <c r="U249" s="98"/>
    </row>
    <row r="250" spans="5:21" ht="12.75">
      <c r="E250"/>
      <c r="F250"/>
      <c r="G250"/>
      <c r="H250"/>
      <c r="I250"/>
      <c r="J250"/>
      <c r="K250"/>
      <c r="L250"/>
      <c r="M250"/>
      <c r="N250"/>
      <c r="O250"/>
      <c r="P250"/>
      <c r="Q250"/>
      <c r="R250"/>
      <c r="S250"/>
      <c r="T250"/>
      <c r="U250"/>
    </row>
    <row r="251" spans="5:21" ht="12.75">
      <c r="E251"/>
      <c r="F251"/>
      <c r="G251"/>
      <c r="H251"/>
      <c r="I251"/>
      <c r="J251"/>
      <c r="K251"/>
      <c r="L251"/>
      <c r="M251"/>
      <c r="N251"/>
      <c r="O251"/>
      <c r="P251"/>
      <c r="Q251"/>
      <c r="R251"/>
      <c r="S251"/>
      <c r="T251"/>
      <c r="U251"/>
    </row>
    <row r="252" spans="5:21" ht="12.75">
      <c r="E252" s="7"/>
      <c r="F252" s="7"/>
      <c r="G252" s="7"/>
      <c r="H252" s="7"/>
      <c r="I252" s="7"/>
      <c r="J252" s="7"/>
      <c r="K252" s="7"/>
      <c r="L252" s="7"/>
      <c r="M252" s="7"/>
      <c r="N252" s="7"/>
      <c r="O252" s="7"/>
      <c r="P252" s="7"/>
      <c r="Q252" s="7"/>
      <c r="R252" s="7"/>
      <c r="S252" s="7"/>
      <c r="T252" s="7"/>
      <c r="U252" s="7"/>
    </row>
    <row r="253" spans="5:21" ht="12.75">
      <c r="E253" s="7"/>
      <c r="F253" s="7"/>
      <c r="G253" s="7"/>
      <c r="H253" s="7"/>
      <c r="I253" s="7"/>
      <c r="J253" s="7"/>
      <c r="K253" s="7"/>
      <c r="L253" s="7"/>
      <c r="M253" s="7"/>
      <c r="N253" s="7"/>
      <c r="O253" s="7"/>
      <c r="P253" s="7"/>
      <c r="Q253" s="7"/>
      <c r="R253" s="7"/>
      <c r="S253" s="7"/>
      <c r="T253" s="7"/>
      <c r="U253" s="7"/>
    </row>
    <row r="254" spans="5:21" ht="12.75">
      <c r="E254"/>
      <c r="F254" s="98"/>
      <c r="G254"/>
      <c r="H254" s="98"/>
      <c r="I254" s="98"/>
      <c r="J254"/>
      <c r="K254" s="98"/>
      <c r="L254"/>
      <c r="M254" s="98"/>
      <c r="N254" s="98"/>
      <c r="O254"/>
      <c r="P254" s="98"/>
      <c r="Q254"/>
      <c r="R254" s="98"/>
      <c r="S254" s="98"/>
      <c r="T254"/>
      <c r="U254" s="98"/>
    </row>
    <row r="255" spans="5:21" ht="12.75">
      <c r="E255"/>
      <c r="F255"/>
      <c r="G255"/>
      <c r="H255"/>
      <c r="I255"/>
      <c r="J255"/>
      <c r="K255"/>
      <c r="L255"/>
      <c r="M255"/>
      <c r="N255"/>
      <c r="O255"/>
      <c r="P255"/>
      <c r="Q255"/>
      <c r="R255"/>
      <c r="S255"/>
      <c r="T255"/>
      <c r="U255"/>
    </row>
    <row r="256" spans="5:21" ht="12.75">
      <c r="E256"/>
      <c r="F256"/>
      <c r="G256"/>
      <c r="H256"/>
      <c r="I256"/>
      <c r="J256"/>
      <c r="K256"/>
      <c r="L256"/>
      <c r="M256"/>
      <c r="N256"/>
      <c r="O256"/>
      <c r="P256"/>
      <c r="Q256"/>
      <c r="R256"/>
      <c r="S256"/>
      <c r="T256"/>
      <c r="U256"/>
    </row>
    <row r="257" spans="5:21" ht="12.75">
      <c r="E257"/>
      <c r="F257"/>
      <c r="G257"/>
      <c r="H257"/>
      <c r="I257"/>
      <c r="J257"/>
      <c r="K257"/>
      <c r="L257"/>
      <c r="M257"/>
      <c r="N257"/>
      <c r="O257"/>
      <c r="P257"/>
      <c r="Q257"/>
      <c r="R257"/>
      <c r="S257"/>
      <c r="T257"/>
      <c r="U257"/>
    </row>
    <row r="258" spans="5:21" ht="12.75">
      <c r="E258"/>
      <c r="F258"/>
      <c r="G258"/>
      <c r="H258"/>
      <c r="I258"/>
      <c r="J258"/>
      <c r="K258"/>
      <c r="L258"/>
      <c r="M258"/>
      <c r="N258"/>
      <c r="O258"/>
      <c r="P258"/>
      <c r="Q258"/>
      <c r="R258"/>
      <c r="S258"/>
      <c r="T258"/>
      <c r="U258"/>
    </row>
    <row r="259" spans="5:21" ht="12.75">
      <c r="E259"/>
      <c r="F259" s="98"/>
      <c r="G259"/>
      <c r="H259" s="98"/>
      <c r="I259" s="98"/>
      <c r="J259"/>
      <c r="K259" s="98"/>
      <c r="L259"/>
      <c r="M259" s="98"/>
      <c r="N259" s="98"/>
      <c r="O259"/>
      <c r="P259" s="98"/>
      <c r="Q259"/>
      <c r="R259" s="98"/>
      <c r="S259" s="98"/>
      <c r="T259"/>
      <c r="U259" s="98"/>
    </row>
    <row r="260" spans="5:21" ht="12.75">
      <c r="E260" s="2"/>
      <c r="F260" s="2"/>
      <c r="G260" s="2"/>
      <c r="H260" s="2"/>
      <c r="I260" s="2"/>
      <c r="J260" s="2"/>
      <c r="K260" s="2"/>
      <c r="L260" s="2"/>
      <c r="M260" s="2"/>
      <c r="N260" s="2"/>
      <c r="O260" s="2"/>
      <c r="P260" s="2"/>
      <c r="Q260" s="2"/>
      <c r="R260" s="2"/>
      <c r="S260" s="2"/>
      <c r="T260" s="2"/>
      <c r="U260" s="2"/>
    </row>
    <row r="261" spans="5:21" ht="12.75">
      <c r="E261"/>
      <c r="F261" s="98"/>
      <c r="G261"/>
      <c r="H261" s="98"/>
      <c r="I261" s="98"/>
      <c r="J261"/>
      <c r="K261" s="98"/>
      <c r="L261"/>
      <c r="M261" s="98"/>
      <c r="N261" s="98"/>
      <c r="O261"/>
      <c r="P261" s="98"/>
      <c r="Q261"/>
      <c r="R261" s="98"/>
      <c r="S261" s="98"/>
      <c r="T261"/>
      <c r="U261" s="98"/>
    </row>
    <row r="262" spans="5:21" ht="12.75">
      <c r="E262"/>
      <c r="F262"/>
      <c r="G262"/>
      <c r="H262"/>
      <c r="I262"/>
      <c r="J262"/>
      <c r="K262"/>
      <c r="L262"/>
      <c r="M262"/>
      <c r="N262"/>
      <c r="O262"/>
      <c r="P262"/>
      <c r="Q262"/>
      <c r="R262"/>
      <c r="S262"/>
      <c r="T262"/>
      <c r="U262"/>
    </row>
    <row r="263" spans="5:21" ht="12.75">
      <c r="E263"/>
      <c r="F263"/>
      <c r="G263"/>
      <c r="H263"/>
      <c r="I263"/>
      <c r="J263"/>
      <c r="K263"/>
      <c r="L263"/>
      <c r="M263"/>
      <c r="N263"/>
      <c r="O263"/>
      <c r="P263"/>
      <c r="Q263"/>
      <c r="R263"/>
      <c r="S263"/>
      <c r="T263"/>
      <c r="U263"/>
    </row>
    <row r="264" spans="5:21" ht="12.75">
      <c r="E264" s="7"/>
      <c r="F264" s="7"/>
      <c r="G264" s="7"/>
      <c r="H264" s="7"/>
      <c r="I264" s="7"/>
      <c r="J264" s="7"/>
      <c r="K264" s="7"/>
      <c r="L264" s="7"/>
      <c r="M264" s="7"/>
      <c r="N264" s="7"/>
      <c r="O264" s="7"/>
      <c r="P264" s="7"/>
      <c r="Q264" s="7"/>
      <c r="R264" s="7"/>
      <c r="S264" s="7"/>
      <c r="T264" s="7"/>
      <c r="U264" s="7"/>
    </row>
    <row r="265" spans="5:21" ht="12.75">
      <c r="E265" s="7"/>
      <c r="F265" s="7"/>
      <c r="G265" s="7"/>
      <c r="H265" s="7"/>
      <c r="I265" s="7"/>
      <c r="J265" s="7"/>
      <c r="K265" s="7"/>
      <c r="L265" s="7"/>
      <c r="M265" s="7"/>
      <c r="N265" s="7"/>
      <c r="O265" s="7"/>
      <c r="P265" s="7"/>
      <c r="Q265" s="7"/>
      <c r="R265" s="7"/>
      <c r="S265" s="7"/>
      <c r="T265" s="7"/>
      <c r="U265" s="7"/>
    </row>
    <row r="266" spans="5:21" ht="12.75">
      <c r="E266"/>
      <c r="F266" s="98"/>
      <c r="G266"/>
      <c r="H266" s="98"/>
      <c r="I266" s="98"/>
      <c r="J266"/>
      <c r="K266" s="98"/>
      <c r="L266"/>
      <c r="M266" s="98"/>
      <c r="N266" s="98"/>
      <c r="O266"/>
      <c r="P266" s="98"/>
      <c r="Q266"/>
      <c r="R266" s="98"/>
      <c r="S266" s="98"/>
      <c r="T266"/>
      <c r="U266" s="98"/>
    </row>
    <row r="267" spans="5:21" ht="12.75">
      <c r="E267"/>
      <c r="F267"/>
      <c r="G267"/>
      <c r="H267"/>
      <c r="I267"/>
      <c r="J267"/>
      <c r="K267"/>
      <c r="L267"/>
      <c r="M267"/>
      <c r="N267"/>
      <c r="O267"/>
      <c r="P267"/>
      <c r="Q267"/>
      <c r="R267"/>
      <c r="S267"/>
      <c r="T267"/>
      <c r="U267"/>
    </row>
    <row r="268" spans="5:21" ht="12.75">
      <c r="E268"/>
      <c r="F268"/>
      <c r="G268"/>
      <c r="H268"/>
      <c r="I268"/>
      <c r="J268"/>
      <c r="K268"/>
      <c r="L268"/>
      <c r="M268"/>
      <c r="N268"/>
      <c r="O268"/>
      <c r="P268"/>
      <c r="Q268"/>
      <c r="R268"/>
      <c r="S268"/>
      <c r="T268"/>
      <c r="U268"/>
    </row>
    <row r="269" spans="5:21" ht="12.75">
      <c r="E269"/>
      <c r="F269"/>
      <c r="G269"/>
      <c r="H269"/>
      <c r="I269"/>
      <c r="J269"/>
      <c r="K269"/>
      <c r="L269"/>
      <c r="M269"/>
      <c r="N269"/>
      <c r="O269"/>
      <c r="P269"/>
      <c r="Q269"/>
      <c r="R269"/>
      <c r="S269"/>
      <c r="T269"/>
      <c r="U269"/>
    </row>
    <row r="270" spans="5:21" ht="12.75">
      <c r="E270"/>
      <c r="F270"/>
      <c r="G270"/>
      <c r="H270"/>
      <c r="I270"/>
      <c r="J270"/>
      <c r="K270"/>
      <c r="L270"/>
      <c r="M270"/>
      <c r="N270"/>
      <c r="O270"/>
      <c r="P270"/>
      <c r="Q270"/>
      <c r="R270"/>
      <c r="S270"/>
      <c r="T270"/>
      <c r="U270"/>
    </row>
    <row r="271" spans="5:21" ht="12.75">
      <c r="E271"/>
      <c r="F271" s="98"/>
      <c r="G271"/>
      <c r="H271" s="98"/>
      <c r="I271" s="98"/>
      <c r="J271"/>
      <c r="K271" s="98"/>
      <c r="L271"/>
      <c r="M271" s="98"/>
      <c r="N271" s="98"/>
      <c r="O271"/>
      <c r="P271" s="98"/>
      <c r="Q271"/>
      <c r="R271" s="98"/>
      <c r="S271" s="98"/>
      <c r="T271"/>
      <c r="U271" s="98"/>
    </row>
    <row r="272" spans="5:21" ht="12.75">
      <c r="E272" s="2"/>
      <c r="F272" s="2"/>
      <c r="G272" s="2"/>
      <c r="H272" s="2"/>
      <c r="I272" s="2"/>
      <c r="J272" s="2"/>
      <c r="K272" s="2"/>
      <c r="L272" s="2"/>
      <c r="M272" s="2"/>
      <c r="N272" s="2"/>
      <c r="O272" s="2"/>
      <c r="P272" s="2"/>
      <c r="Q272" s="2"/>
      <c r="R272" s="2"/>
      <c r="S272" s="2"/>
      <c r="T272" s="2"/>
      <c r="U272" s="2"/>
    </row>
    <row r="273" spans="5:21" ht="12.75">
      <c r="E273"/>
      <c r="F273" s="98"/>
      <c r="G273"/>
      <c r="H273" s="98"/>
      <c r="I273" s="98"/>
      <c r="J273"/>
      <c r="K273" s="98"/>
      <c r="L273"/>
      <c r="M273" s="98"/>
      <c r="N273" s="98"/>
      <c r="O273"/>
      <c r="P273" s="98"/>
      <c r="Q273"/>
      <c r="R273" s="98"/>
      <c r="S273" s="98"/>
      <c r="T273"/>
      <c r="U273" s="98"/>
    </row>
    <row r="274" spans="5:21" ht="12.75">
      <c r="E274"/>
      <c r="F274"/>
      <c r="G274"/>
      <c r="H274"/>
      <c r="I274"/>
      <c r="J274"/>
      <c r="K274"/>
      <c r="L274"/>
      <c r="M274"/>
      <c r="N274"/>
      <c r="O274"/>
      <c r="P274"/>
      <c r="Q274"/>
      <c r="R274"/>
      <c r="S274"/>
      <c r="T274"/>
      <c r="U274"/>
    </row>
    <row r="275" spans="5:21" ht="12.75">
      <c r="E275"/>
      <c r="F275"/>
      <c r="G275"/>
      <c r="H275"/>
      <c r="I275"/>
      <c r="J275"/>
      <c r="K275"/>
      <c r="L275"/>
      <c r="M275"/>
      <c r="N275"/>
      <c r="O275"/>
      <c r="P275"/>
      <c r="Q275"/>
      <c r="R275"/>
      <c r="S275"/>
      <c r="T275"/>
      <c r="U275"/>
    </row>
    <row r="276" spans="5:21" ht="12.75">
      <c r="E276" s="7"/>
      <c r="F276" s="7"/>
      <c r="G276" s="7"/>
      <c r="H276" s="7"/>
      <c r="I276" s="7"/>
      <c r="J276" s="7"/>
      <c r="K276" s="7"/>
      <c r="L276" s="7"/>
      <c r="M276" s="7"/>
      <c r="N276" s="7"/>
      <c r="O276" s="7"/>
      <c r="P276" s="7"/>
      <c r="Q276" s="7"/>
      <c r="R276" s="7"/>
      <c r="S276" s="7"/>
      <c r="T276" s="7"/>
      <c r="U276" s="7"/>
    </row>
    <row r="277" spans="5:21" ht="12.75">
      <c r="E277" s="7"/>
      <c r="F277" s="7"/>
      <c r="G277" s="7"/>
      <c r="H277" s="7"/>
      <c r="I277" s="7"/>
      <c r="J277" s="7"/>
      <c r="K277" s="7"/>
      <c r="L277" s="7"/>
      <c r="M277" s="7"/>
      <c r="N277" s="7"/>
      <c r="O277" s="7"/>
      <c r="P277" s="7"/>
      <c r="Q277" s="7"/>
      <c r="R277" s="7"/>
      <c r="S277" s="7"/>
      <c r="T277" s="7"/>
      <c r="U277" s="7"/>
    </row>
    <row r="278" spans="5:21" ht="12.75">
      <c r="E278"/>
      <c r="F278" s="98"/>
      <c r="G278"/>
      <c r="H278" s="98"/>
      <c r="I278" s="98"/>
      <c r="J278"/>
      <c r="K278" s="98"/>
      <c r="L278"/>
      <c r="M278" s="98"/>
      <c r="N278" s="98"/>
      <c r="O278"/>
      <c r="P278" s="98"/>
      <c r="Q278"/>
      <c r="R278" s="98"/>
      <c r="S278" s="98"/>
      <c r="T278"/>
      <c r="U278" s="98"/>
    </row>
    <row r="279" spans="5:21" ht="12.75">
      <c r="E279"/>
      <c r="F279"/>
      <c r="G279"/>
      <c r="H279"/>
      <c r="I279"/>
      <c r="J279"/>
      <c r="K279"/>
      <c r="L279"/>
      <c r="M279"/>
      <c r="N279"/>
      <c r="O279"/>
      <c r="P279"/>
      <c r="Q279"/>
      <c r="R279"/>
      <c r="S279"/>
      <c r="T279"/>
      <c r="U279"/>
    </row>
    <row r="280" spans="5:21" ht="12.75">
      <c r="E280"/>
      <c r="F280"/>
      <c r="G280"/>
      <c r="H280"/>
      <c r="I280"/>
      <c r="J280"/>
      <c r="K280"/>
      <c r="L280"/>
      <c r="M280"/>
      <c r="N280"/>
      <c r="O280"/>
      <c r="P280"/>
      <c r="Q280"/>
      <c r="R280"/>
      <c r="S280"/>
      <c r="T280"/>
      <c r="U280"/>
    </row>
    <row r="281" spans="5:21" ht="12.75">
      <c r="E281"/>
      <c r="F281"/>
      <c r="G281"/>
      <c r="H281"/>
      <c r="I281"/>
      <c r="J281"/>
      <c r="K281"/>
      <c r="L281"/>
      <c r="M281"/>
      <c r="N281"/>
      <c r="O281"/>
      <c r="P281"/>
      <c r="Q281"/>
      <c r="R281"/>
      <c r="S281"/>
      <c r="T281"/>
      <c r="U281"/>
    </row>
    <row r="282" spans="5:21" ht="12.75">
      <c r="E282"/>
      <c r="F282"/>
      <c r="G282"/>
      <c r="H282"/>
      <c r="I282"/>
      <c r="J282"/>
      <c r="K282"/>
      <c r="L282"/>
      <c r="M282"/>
      <c r="N282"/>
      <c r="O282"/>
      <c r="P282"/>
      <c r="Q282"/>
      <c r="R282"/>
      <c r="S282"/>
      <c r="T282"/>
      <c r="U282"/>
    </row>
    <row r="283" spans="5:21" ht="12.75">
      <c r="E283"/>
      <c r="F283" s="98"/>
      <c r="G283"/>
      <c r="H283" s="98"/>
      <c r="I283" s="98"/>
      <c r="J283"/>
      <c r="K283" s="98"/>
      <c r="L283"/>
      <c r="M283" s="98"/>
      <c r="N283" s="98"/>
      <c r="O283"/>
      <c r="P283" s="98"/>
      <c r="Q283"/>
      <c r="R283" s="98"/>
      <c r="S283" s="98"/>
      <c r="T283"/>
      <c r="U283" s="98"/>
    </row>
    <row r="284" spans="5:21" ht="12.75">
      <c r="E284" s="2"/>
      <c r="F284" s="2"/>
      <c r="G284" s="2"/>
      <c r="H284" s="2"/>
      <c r="I284" s="2"/>
      <c r="J284" s="2"/>
      <c r="K284" s="2"/>
      <c r="L284" s="2"/>
      <c r="M284" s="2"/>
      <c r="N284" s="2"/>
      <c r="O284" s="2"/>
      <c r="P284" s="2"/>
      <c r="Q284" s="2"/>
      <c r="R284" s="2"/>
      <c r="S284" s="2"/>
      <c r="T284" s="2"/>
      <c r="U284" s="2"/>
    </row>
    <row r="285" spans="5:21" ht="12.75">
      <c r="E285"/>
      <c r="F285" s="98"/>
      <c r="G285"/>
      <c r="H285" s="98"/>
      <c r="I285" s="98"/>
      <c r="J285"/>
      <c r="K285" s="98"/>
      <c r="L285"/>
      <c r="M285" s="98"/>
      <c r="N285" s="98"/>
      <c r="O285"/>
      <c r="P285" s="98"/>
      <c r="Q285"/>
      <c r="R285" s="98"/>
      <c r="S285" s="98"/>
      <c r="T285"/>
      <c r="U285" s="98"/>
    </row>
    <row r="286" spans="5:21" ht="12.75">
      <c r="E286"/>
      <c r="F286"/>
      <c r="G286"/>
      <c r="H286"/>
      <c r="I286"/>
      <c r="J286"/>
      <c r="K286"/>
      <c r="L286"/>
      <c r="M286"/>
      <c r="N286"/>
      <c r="O286"/>
      <c r="P286"/>
      <c r="Q286"/>
      <c r="R286"/>
      <c r="S286"/>
      <c r="T286"/>
      <c r="U286"/>
    </row>
    <row r="287" spans="5:21" ht="12.75">
      <c r="E287"/>
      <c r="F287"/>
      <c r="G287"/>
      <c r="H287"/>
      <c r="I287"/>
      <c r="J287"/>
      <c r="K287"/>
      <c r="L287"/>
      <c r="M287"/>
      <c r="N287"/>
      <c r="O287"/>
      <c r="P287"/>
      <c r="Q287"/>
      <c r="R287"/>
      <c r="S287"/>
      <c r="T287"/>
      <c r="U287"/>
    </row>
    <row r="288" spans="5:21" ht="12.75">
      <c r="E288" s="7"/>
      <c r="F288" s="7"/>
      <c r="G288" s="7"/>
      <c r="H288" s="7"/>
      <c r="I288" s="7"/>
      <c r="J288" s="7"/>
      <c r="K288" s="7"/>
      <c r="L288" s="7"/>
      <c r="M288" s="7"/>
      <c r="N288" s="7"/>
      <c r="O288" s="7"/>
      <c r="P288" s="7"/>
      <c r="Q288" s="7"/>
      <c r="R288" s="7"/>
      <c r="S288" s="7"/>
      <c r="T288" s="7"/>
      <c r="U288" s="7"/>
    </row>
    <row r="289" spans="5:21" ht="12.75">
      <c r="E289" s="7"/>
      <c r="F289" s="7"/>
      <c r="G289" s="7"/>
      <c r="H289" s="7"/>
      <c r="I289" s="7"/>
      <c r="J289" s="7"/>
      <c r="K289" s="7"/>
      <c r="L289" s="7"/>
      <c r="M289" s="7"/>
      <c r="N289" s="7"/>
      <c r="O289" s="7"/>
      <c r="P289" s="7"/>
      <c r="Q289" s="7"/>
      <c r="R289" s="7"/>
      <c r="S289" s="7"/>
      <c r="T289" s="7"/>
      <c r="U289" s="7"/>
    </row>
    <row r="290" spans="5:21" ht="12.75">
      <c r="E290"/>
      <c r="F290" s="98"/>
      <c r="G290"/>
      <c r="H290" s="98"/>
      <c r="I290" s="98"/>
      <c r="J290"/>
      <c r="K290" s="98"/>
      <c r="L290"/>
      <c r="M290" s="98"/>
      <c r="N290" s="98"/>
      <c r="O290"/>
      <c r="P290" s="98"/>
      <c r="Q290"/>
      <c r="R290" s="98"/>
      <c r="S290" s="98"/>
      <c r="T290"/>
      <c r="U290" s="98"/>
    </row>
    <row r="291" spans="5:21" ht="12.75">
      <c r="E291"/>
      <c r="F291"/>
      <c r="G291"/>
      <c r="H291"/>
      <c r="I291"/>
      <c r="J291"/>
      <c r="K291"/>
      <c r="L291"/>
      <c r="M291"/>
      <c r="N291"/>
      <c r="O291"/>
      <c r="P291"/>
      <c r="Q291"/>
      <c r="R291"/>
      <c r="S291"/>
      <c r="T291"/>
      <c r="U291"/>
    </row>
    <row r="292" spans="5:21" ht="12.75">
      <c r="E292"/>
      <c r="F292"/>
      <c r="G292"/>
      <c r="H292"/>
      <c r="I292"/>
      <c r="J292"/>
      <c r="K292"/>
      <c r="L292"/>
      <c r="M292"/>
      <c r="N292"/>
      <c r="O292"/>
      <c r="P292"/>
      <c r="Q292"/>
      <c r="R292"/>
      <c r="S292"/>
      <c r="T292"/>
      <c r="U292"/>
    </row>
    <row r="293" spans="5:21" ht="12.75">
      <c r="E293"/>
      <c r="F293"/>
      <c r="G293"/>
      <c r="H293"/>
      <c r="I293"/>
      <c r="J293"/>
      <c r="K293"/>
      <c r="L293"/>
      <c r="M293"/>
      <c r="N293"/>
      <c r="O293"/>
      <c r="P293"/>
      <c r="Q293"/>
      <c r="R293"/>
      <c r="S293"/>
      <c r="T293"/>
      <c r="U293"/>
    </row>
    <row r="294" spans="5:21" ht="12.75">
      <c r="E294"/>
      <c r="F294"/>
      <c r="G294"/>
      <c r="H294"/>
      <c r="I294"/>
      <c r="J294"/>
      <c r="K294"/>
      <c r="L294"/>
      <c r="M294"/>
      <c r="N294"/>
      <c r="O294"/>
      <c r="P294"/>
      <c r="Q294"/>
      <c r="R294"/>
      <c r="S294"/>
      <c r="T294"/>
      <c r="U294"/>
    </row>
    <row r="295" spans="5:21" ht="12.75">
      <c r="E295"/>
      <c r="F295" s="98"/>
      <c r="G295"/>
      <c r="H295" s="98"/>
      <c r="I295" s="98"/>
      <c r="J295"/>
      <c r="K295" s="98"/>
      <c r="L295"/>
      <c r="M295" s="98"/>
      <c r="N295" s="98"/>
      <c r="O295"/>
      <c r="P295" s="98"/>
      <c r="Q295"/>
      <c r="R295" s="98"/>
      <c r="S295" s="98"/>
      <c r="T295"/>
      <c r="U295" s="98"/>
    </row>
    <row r="296" spans="5:21" ht="12.75">
      <c r="E296" s="2"/>
      <c r="F296" s="2"/>
      <c r="G296" s="2"/>
      <c r="H296" s="2"/>
      <c r="I296" s="2"/>
      <c r="J296" s="2"/>
      <c r="K296" s="2"/>
      <c r="L296" s="2"/>
      <c r="M296" s="2"/>
      <c r="N296" s="2"/>
      <c r="O296" s="2"/>
      <c r="P296" s="2"/>
      <c r="Q296" s="2"/>
      <c r="R296" s="2"/>
      <c r="S296" s="2"/>
      <c r="T296" s="2"/>
      <c r="U296" s="2"/>
    </row>
    <row r="297" spans="5:21" ht="12.75">
      <c r="E297"/>
      <c r="F297" s="98"/>
      <c r="G297"/>
      <c r="H297" s="98"/>
      <c r="I297" s="98"/>
      <c r="J297"/>
      <c r="K297" s="98"/>
      <c r="L297"/>
      <c r="M297" s="98"/>
      <c r="N297" s="98"/>
      <c r="O297"/>
      <c r="P297" s="98"/>
      <c r="Q297"/>
      <c r="R297" s="98"/>
      <c r="S297" s="98"/>
      <c r="T297"/>
      <c r="U297" s="98"/>
    </row>
    <row r="298" spans="5:21" ht="12.75">
      <c r="E298"/>
      <c r="F298"/>
      <c r="G298"/>
      <c r="H298"/>
      <c r="I298"/>
      <c r="J298"/>
      <c r="K298"/>
      <c r="L298"/>
      <c r="M298"/>
      <c r="N298"/>
      <c r="O298"/>
      <c r="P298"/>
      <c r="Q298"/>
      <c r="R298"/>
      <c r="S298"/>
      <c r="T298"/>
      <c r="U298"/>
    </row>
    <row r="299" spans="5:21" ht="12.75">
      <c r="E299"/>
      <c r="F299"/>
      <c r="G299"/>
      <c r="H299"/>
      <c r="I299"/>
      <c r="J299"/>
      <c r="K299"/>
      <c r="L299"/>
      <c r="M299"/>
      <c r="N299"/>
      <c r="O299"/>
      <c r="P299"/>
      <c r="Q299"/>
      <c r="R299"/>
      <c r="S299"/>
      <c r="T299"/>
      <c r="U299"/>
    </row>
    <row r="300" spans="5:21" ht="12.75">
      <c r="E300" s="7"/>
      <c r="F300" s="7"/>
      <c r="G300" s="7"/>
      <c r="H300" s="7"/>
      <c r="I300" s="7"/>
      <c r="J300" s="7"/>
      <c r="K300" s="7"/>
      <c r="L300" s="7"/>
      <c r="M300" s="7"/>
      <c r="N300" s="7"/>
      <c r="O300" s="7"/>
      <c r="P300" s="7"/>
      <c r="Q300" s="7"/>
      <c r="R300" s="7"/>
      <c r="S300" s="7"/>
      <c r="T300" s="7"/>
      <c r="U300" s="7"/>
    </row>
    <row r="301" spans="5:21" ht="12.75">
      <c r="E301" s="7"/>
      <c r="F301" s="7"/>
      <c r="G301" s="7"/>
      <c r="H301" s="7"/>
      <c r="I301" s="7"/>
      <c r="J301" s="7"/>
      <c r="K301" s="7"/>
      <c r="L301" s="7"/>
      <c r="M301" s="7"/>
      <c r="N301" s="7"/>
      <c r="O301" s="7"/>
      <c r="P301" s="7"/>
      <c r="Q301" s="7"/>
      <c r="R301" s="7"/>
      <c r="S301" s="7"/>
      <c r="T301" s="7"/>
      <c r="U301" s="7"/>
    </row>
    <row r="302" spans="5:21" ht="12.75">
      <c r="E302"/>
      <c r="F302" s="98"/>
      <c r="G302"/>
      <c r="H302" s="98"/>
      <c r="I302" s="98"/>
      <c r="J302"/>
      <c r="K302" s="98"/>
      <c r="L302"/>
      <c r="M302" s="98"/>
      <c r="N302" s="98"/>
      <c r="O302"/>
      <c r="P302" s="98"/>
      <c r="Q302"/>
      <c r="R302" s="98"/>
      <c r="S302" s="98"/>
      <c r="T302"/>
      <c r="U302" s="98"/>
    </row>
    <row r="303" spans="5:21" ht="12.75">
      <c r="E303"/>
      <c r="F303"/>
      <c r="G303"/>
      <c r="H303"/>
      <c r="I303"/>
      <c r="J303"/>
      <c r="K303"/>
      <c r="L303"/>
      <c r="M303"/>
      <c r="N303"/>
      <c r="O303"/>
      <c r="P303"/>
      <c r="Q303"/>
      <c r="R303"/>
      <c r="S303"/>
      <c r="T303"/>
      <c r="U303"/>
    </row>
    <row r="304" spans="5:21" ht="12.75">
      <c r="E304"/>
      <c r="F304"/>
      <c r="G304"/>
      <c r="H304"/>
      <c r="I304"/>
      <c r="J304"/>
      <c r="K304"/>
      <c r="L304"/>
      <c r="M304"/>
      <c r="N304"/>
      <c r="O304"/>
      <c r="P304"/>
      <c r="Q304"/>
      <c r="R304"/>
      <c r="S304"/>
      <c r="T304"/>
      <c r="U304"/>
    </row>
    <row r="305" spans="5:21" ht="12.75">
      <c r="E305"/>
      <c r="F305"/>
      <c r="G305"/>
      <c r="H305"/>
      <c r="I305"/>
      <c r="J305"/>
      <c r="K305"/>
      <c r="L305"/>
      <c r="M305"/>
      <c r="N305"/>
      <c r="O305"/>
      <c r="P305"/>
      <c r="Q305"/>
      <c r="R305"/>
      <c r="S305"/>
      <c r="T305"/>
      <c r="U305"/>
    </row>
    <row r="306" spans="5:21" ht="12.75">
      <c r="E306"/>
      <c r="F306"/>
      <c r="G306"/>
      <c r="H306"/>
      <c r="I306"/>
      <c r="J306"/>
      <c r="K306"/>
      <c r="L306"/>
      <c r="M306"/>
      <c r="N306"/>
      <c r="O306"/>
      <c r="P306"/>
      <c r="Q306"/>
      <c r="R306"/>
      <c r="S306"/>
      <c r="T306"/>
      <c r="U306"/>
    </row>
    <row r="307" spans="5:21" ht="12.75">
      <c r="E307"/>
      <c r="F307" s="98"/>
      <c r="G307"/>
      <c r="H307" s="98"/>
      <c r="I307" s="98"/>
      <c r="J307"/>
      <c r="K307" s="98"/>
      <c r="L307"/>
      <c r="M307" s="98"/>
      <c r="N307" s="98"/>
      <c r="O307"/>
      <c r="P307" s="98"/>
      <c r="Q307"/>
      <c r="R307" s="98"/>
      <c r="S307" s="98"/>
      <c r="T307"/>
      <c r="U307" s="98"/>
    </row>
    <row r="308" spans="5:21" ht="12.75">
      <c r="E308" s="2"/>
      <c r="F308" s="2"/>
      <c r="G308" s="2"/>
      <c r="H308" s="2"/>
      <c r="I308" s="2"/>
      <c r="J308" s="2"/>
      <c r="K308" s="2"/>
      <c r="L308" s="2"/>
      <c r="M308" s="2"/>
      <c r="N308" s="2"/>
      <c r="O308" s="2"/>
      <c r="P308" s="2"/>
      <c r="Q308" s="2"/>
      <c r="R308" s="2"/>
      <c r="S308" s="2"/>
      <c r="T308" s="2"/>
      <c r="U308" s="2"/>
    </row>
    <row r="309" spans="5:21" ht="12.75">
      <c r="E309"/>
      <c r="F309" s="98"/>
      <c r="G309"/>
      <c r="H309" s="98"/>
      <c r="I309" s="98"/>
      <c r="J309"/>
      <c r="K309" s="98"/>
      <c r="L309"/>
      <c r="M309" s="98"/>
      <c r="N309" s="98"/>
      <c r="O309"/>
      <c r="P309" s="98"/>
      <c r="Q309"/>
      <c r="R309" s="98"/>
      <c r="S309" s="98"/>
      <c r="T309"/>
      <c r="U309" s="98"/>
    </row>
    <row r="310" spans="5:21" ht="12.75">
      <c r="E310"/>
      <c r="F310"/>
      <c r="G310"/>
      <c r="H310"/>
      <c r="I310"/>
      <c r="J310"/>
      <c r="K310"/>
      <c r="L310"/>
      <c r="M310"/>
      <c r="N310"/>
      <c r="O310"/>
      <c r="P310"/>
      <c r="Q310"/>
      <c r="R310"/>
      <c r="S310"/>
      <c r="T310"/>
      <c r="U310"/>
    </row>
    <row r="311" spans="5:21" ht="12.75">
      <c r="E311"/>
      <c r="F311"/>
      <c r="G311"/>
      <c r="H311"/>
      <c r="I311"/>
      <c r="J311"/>
      <c r="K311"/>
      <c r="L311"/>
      <c r="M311"/>
      <c r="N311"/>
      <c r="O311"/>
      <c r="P311"/>
      <c r="Q311"/>
      <c r="R311"/>
      <c r="S311"/>
      <c r="T311"/>
      <c r="U311"/>
    </row>
    <row r="312" spans="5:21" ht="12.75">
      <c r="E312" s="7"/>
      <c r="F312" s="7"/>
      <c r="G312" s="7"/>
      <c r="H312" s="7"/>
      <c r="I312" s="7"/>
      <c r="J312" s="7"/>
      <c r="K312" s="7"/>
      <c r="L312" s="7"/>
      <c r="M312" s="7"/>
      <c r="N312" s="7"/>
      <c r="O312" s="7"/>
      <c r="P312" s="7"/>
      <c r="Q312" s="7"/>
      <c r="R312" s="7"/>
      <c r="S312" s="7"/>
      <c r="T312" s="7"/>
      <c r="U312" s="7"/>
    </row>
    <row r="313" spans="5:21" ht="12.75">
      <c r="E313" s="7"/>
      <c r="F313" s="7"/>
      <c r="G313" s="7"/>
      <c r="H313" s="7"/>
      <c r="I313" s="7"/>
      <c r="J313" s="7"/>
      <c r="K313" s="7"/>
      <c r="L313" s="7"/>
      <c r="M313" s="7"/>
      <c r="N313" s="7"/>
      <c r="O313" s="7"/>
      <c r="P313" s="7"/>
      <c r="Q313" s="7"/>
      <c r="R313" s="7"/>
      <c r="S313" s="7"/>
      <c r="T313" s="7"/>
      <c r="U313" s="7"/>
    </row>
    <row r="314" spans="5:21" ht="12.75">
      <c r="E314"/>
      <c r="F314" s="98"/>
      <c r="G314"/>
      <c r="H314" s="98"/>
      <c r="I314" s="98"/>
      <c r="J314"/>
      <c r="K314" s="98"/>
      <c r="L314"/>
      <c r="M314" s="98"/>
      <c r="N314" s="98"/>
      <c r="O314"/>
      <c r="P314" s="98"/>
      <c r="Q314"/>
      <c r="R314" s="98"/>
      <c r="S314" s="98"/>
      <c r="T314"/>
      <c r="U314" s="98"/>
    </row>
    <row r="315" spans="5:21" ht="12.75">
      <c r="E315"/>
      <c r="F315"/>
      <c r="G315"/>
      <c r="H315"/>
      <c r="I315"/>
      <c r="J315"/>
      <c r="K315"/>
      <c r="L315"/>
      <c r="M315"/>
      <c r="N315"/>
      <c r="O315"/>
      <c r="P315"/>
      <c r="Q315"/>
      <c r="R315"/>
      <c r="S315"/>
      <c r="T315"/>
      <c r="U315"/>
    </row>
  </sheetData>
  <mergeCells count="23">
    <mergeCell ref="A2:D2"/>
    <mergeCell ref="A1:D1"/>
    <mergeCell ref="A7:A13"/>
    <mergeCell ref="A14:A20"/>
    <mergeCell ref="A4:D4"/>
    <mergeCell ref="A3:D3"/>
    <mergeCell ref="A21:A27"/>
    <mergeCell ref="A28:A34"/>
    <mergeCell ref="A35:A41"/>
    <mergeCell ref="A42:A48"/>
    <mergeCell ref="A49:A55"/>
    <mergeCell ref="A56:A62"/>
    <mergeCell ref="A69:A75"/>
    <mergeCell ref="A76:A82"/>
    <mergeCell ref="A111:A117"/>
    <mergeCell ref="A63:D63"/>
    <mergeCell ref="A64:D64"/>
    <mergeCell ref="A65:D65"/>
    <mergeCell ref="A66:D66"/>
    <mergeCell ref="A83:A89"/>
    <mergeCell ref="A90:A96"/>
    <mergeCell ref="A97:A103"/>
    <mergeCell ref="A104:A110"/>
  </mergeCells>
  <printOptions/>
  <pageMargins left="1.3474015750000001" right="0.75" top="1.534251969" bottom="1" header="0" footer="0.78"/>
  <pageSetup horizontalDpi="300" verticalDpi="300" orientation="portrait" paperSize="127" scale="69" r:id="rId2"/>
  <headerFooter alignWithMargins="0">
    <oddFooter>&amp;CPágina &amp;P</oddFooter>
  </headerFooter>
  <rowBreaks count="1" manualBreakCount="1">
    <brk id="62" max="5" man="1"/>
  </rowBreaks>
  <drawing r:id="rId1"/>
</worksheet>
</file>

<file path=xl/worksheets/sheet6.xml><?xml version="1.0" encoding="utf-8"?>
<worksheet xmlns="http://schemas.openxmlformats.org/spreadsheetml/2006/main" xmlns:r="http://schemas.openxmlformats.org/officeDocument/2006/relationships">
  <dimension ref="A1:AG669"/>
  <sheetViews>
    <sheetView tabSelected="1" zoomScale="75" zoomScaleNormal="75" workbookViewId="0" topLeftCell="A373">
      <selection activeCell="K389" sqref="K389"/>
    </sheetView>
  </sheetViews>
  <sheetFormatPr defaultColWidth="11.421875" defaultRowHeight="12.75"/>
  <cols>
    <col min="1" max="1" width="75.8515625" style="0" bestFit="1" customWidth="1"/>
    <col min="2" max="2" width="9.140625" style="0" bestFit="1" customWidth="1"/>
    <col min="3" max="3" width="15.421875" style="77" customWidth="1"/>
    <col min="4" max="4" width="13.57421875" style="37" customWidth="1"/>
    <col min="5" max="5" width="12.8515625" style="37" customWidth="1"/>
    <col min="6" max="6" width="11.57421875" style="0" bestFit="1" customWidth="1"/>
    <col min="7" max="7" width="14.00390625" style="37" customWidth="1"/>
    <col min="8" max="8" width="14.421875" style="37" bestFit="1" customWidth="1"/>
    <col min="9" max="9" width="12.28125" style="0" customWidth="1"/>
    <col min="10" max="10" width="11.57421875" style="0" hidden="1" customWidth="1"/>
  </cols>
  <sheetData>
    <row r="1" spans="1:33" s="65" customFormat="1" ht="15.75" customHeight="1">
      <c r="A1" s="139" t="s">
        <v>78</v>
      </c>
      <c r="B1" s="139"/>
      <c r="C1" s="139"/>
      <c r="D1" s="139"/>
      <c r="E1" s="139"/>
      <c r="F1" s="139"/>
      <c r="G1" s="139"/>
      <c r="H1" s="139"/>
      <c r="I1" s="139"/>
      <c r="K1" s="69"/>
      <c r="L1" s="69"/>
      <c r="M1" s="69"/>
      <c r="N1" s="69"/>
      <c r="O1" s="69"/>
      <c r="P1" s="69"/>
      <c r="Q1" s="69"/>
      <c r="R1" s="69"/>
      <c r="S1" s="69"/>
      <c r="T1" s="69"/>
      <c r="U1" s="69"/>
      <c r="V1" s="69"/>
      <c r="W1" s="69"/>
      <c r="X1" s="69"/>
      <c r="Y1" s="69"/>
      <c r="Z1" s="69"/>
      <c r="AA1" s="69"/>
      <c r="AB1" s="69"/>
      <c r="AC1" s="69"/>
      <c r="AD1" s="69"/>
      <c r="AE1" s="69"/>
      <c r="AF1" s="69"/>
      <c r="AG1" s="69"/>
    </row>
    <row r="2" spans="1:33" s="65" customFormat="1" ht="15.75" customHeight="1">
      <c r="A2" s="138" t="s">
        <v>79</v>
      </c>
      <c r="B2" s="138"/>
      <c r="C2" s="138"/>
      <c r="D2" s="138"/>
      <c r="E2" s="138"/>
      <c r="F2" s="138"/>
      <c r="G2" s="138"/>
      <c r="H2" s="138"/>
      <c r="I2" s="138"/>
      <c r="K2" s="69"/>
      <c r="L2" s="69"/>
      <c r="M2" s="69"/>
      <c r="N2" s="69"/>
      <c r="O2" s="69"/>
      <c r="P2" s="69"/>
      <c r="Q2" s="69"/>
      <c r="R2" s="69"/>
      <c r="S2" s="69"/>
      <c r="T2" s="69"/>
      <c r="U2" s="69"/>
      <c r="V2" s="69"/>
      <c r="W2" s="69"/>
      <c r="X2" s="69"/>
      <c r="Y2" s="69"/>
      <c r="Z2" s="69"/>
      <c r="AA2" s="69"/>
      <c r="AB2" s="69"/>
      <c r="AC2" s="69"/>
      <c r="AD2" s="69"/>
      <c r="AE2" s="69"/>
      <c r="AF2" s="69"/>
      <c r="AG2" s="69"/>
    </row>
    <row r="3" spans="1:33" s="66" customFormat="1" ht="15.75" customHeight="1">
      <c r="A3" s="138" t="s">
        <v>226</v>
      </c>
      <c r="B3" s="138"/>
      <c r="C3" s="138"/>
      <c r="D3" s="138"/>
      <c r="E3" s="138"/>
      <c r="F3" s="138"/>
      <c r="G3" s="138"/>
      <c r="H3" s="138"/>
      <c r="I3" s="138"/>
      <c r="K3" s="69"/>
      <c r="L3" s="69"/>
      <c r="M3" s="69"/>
      <c r="N3" s="69"/>
      <c r="O3" s="69"/>
      <c r="P3" s="69"/>
      <c r="Q3" s="69"/>
      <c r="R3" s="69"/>
      <c r="S3" s="69"/>
      <c r="T3" s="69"/>
      <c r="U3" s="69"/>
      <c r="V3" s="69"/>
      <c r="W3" s="69"/>
      <c r="X3" s="69"/>
      <c r="Y3" s="69"/>
      <c r="Z3" s="69"/>
      <c r="AA3" s="69"/>
      <c r="AB3" s="69"/>
      <c r="AC3" s="69"/>
      <c r="AD3" s="69"/>
      <c r="AE3" s="69"/>
      <c r="AF3" s="69"/>
      <c r="AG3" s="69"/>
    </row>
    <row r="4" spans="1:33" s="66" customFormat="1" ht="15.75" customHeight="1">
      <c r="A4" s="97"/>
      <c r="B4" s="97"/>
      <c r="C4" s="97"/>
      <c r="D4" s="97"/>
      <c r="E4" s="97"/>
      <c r="F4" s="97"/>
      <c r="G4" s="97"/>
      <c r="H4" s="97"/>
      <c r="I4" s="97"/>
      <c r="K4" s="69"/>
      <c r="L4" s="69"/>
      <c r="M4" s="69"/>
      <c r="N4" s="69"/>
      <c r="O4" s="69"/>
      <c r="P4" s="69"/>
      <c r="Q4" s="69"/>
      <c r="R4" s="69"/>
      <c r="S4" s="69"/>
      <c r="T4" s="69"/>
      <c r="U4" s="69"/>
      <c r="V4" s="69"/>
      <c r="W4" s="69"/>
      <c r="X4" s="69"/>
      <c r="Y4" s="69"/>
      <c r="Z4" s="69"/>
      <c r="AA4" s="69"/>
      <c r="AB4" s="69"/>
      <c r="AC4" s="69"/>
      <c r="AD4" s="69"/>
      <c r="AE4" s="69"/>
      <c r="AF4" s="69"/>
      <c r="AG4" s="69"/>
    </row>
    <row r="5" spans="1:10" s="69" customFormat="1" ht="30" customHeight="1">
      <c r="A5" s="67" t="s">
        <v>227</v>
      </c>
      <c r="B5" s="67" t="s">
        <v>86</v>
      </c>
      <c r="C5" s="68" t="s">
        <v>228</v>
      </c>
      <c r="D5" s="137" t="s">
        <v>229</v>
      </c>
      <c r="E5" s="137"/>
      <c r="F5" s="137"/>
      <c r="G5" s="137" t="s">
        <v>323</v>
      </c>
      <c r="H5" s="137"/>
      <c r="I5" s="137"/>
      <c r="J5" s="67" t="s">
        <v>87</v>
      </c>
    </row>
    <row r="6" spans="1:10" s="69" customFormat="1" ht="15.75" customHeight="1">
      <c r="A6" s="70"/>
      <c r="B6" s="70"/>
      <c r="C6" s="71">
        <v>2007</v>
      </c>
      <c r="D6" s="137" t="s">
        <v>329</v>
      </c>
      <c r="E6" s="137"/>
      <c r="F6" s="67" t="s">
        <v>230</v>
      </c>
      <c r="G6" s="137" t="str">
        <f>+D6</f>
        <v>Enero-Mayo</v>
      </c>
      <c r="H6" s="137"/>
      <c r="I6" s="67" t="s">
        <v>230</v>
      </c>
      <c r="J6" s="72"/>
    </row>
    <row r="7" spans="1:10" s="69" customFormat="1" ht="18.75" customHeight="1">
      <c r="A7" s="73"/>
      <c r="B7" s="73"/>
      <c r="C7" s="74"/>
      <c r="D7" s="75">
        <v>2007</v>
      </c>
      <c r="E7" s="75">
        <v>2008</v>
      </c>
      <c r="F7" s="76" t="s">
        <v>231</v>
      </c>
      <c r="G7" s="75">
        <v>2007</v>
      </c>
      <c r="H7" s="75">
        <v>2008</v>
      </c>
      <c r="I7" s="76" t="s">
        <v>231</v>
      </c>
      <c r="J7" s="73"/>
    </row>
    <row r="8" spans="1:33" s="79" customFormat="1" ht="12.75">
      <c r="A8" t="s">
        <v>96</v>
      </c>
      <c r="B8" t="s">
        <v>89</v>
      </c>
      <c r="C8" s="77">
        <v>48.0733550536118</v>
      </c>
      <c r="D8" s="37">
        <v>887717</v>
      </c>
      <c r="E8" s="37">
        <v>1342101</v>
      </c>
      <c r="F8" s="78">
        <f aca="true" t="shared" si="0" ref="F8:F27">+(E8-D8)/D8</f>
        <v>0.5118568192340577</v>
      </c>
      <c r="G8" s="37">
        <v>2085566</v>
      </c>
      <c r="H8" s="37">
        <v>3927545</v>
      </c>
      <c r="I8" s="78">
        <f aca="true" t="shared" si="1" ref="I8:I27">+(H8-G8)/G8</f>
        <v>0.8832034085711025</v>
      </c>
      <c r="J8">
        <v>1</v>
      </c>
      <c r="K8" s="69"/>
      <c r="L8" s="69"/>
      <c r="M8" s="69"/>
      <c r="N8" s="69"/>
      <c r="O8" s="69"/>
      <c r="P8" s="69"/>
      <c r="Q8" s="69"/>
      <c r="R8" s="69"/>
      <c r="S8" s="69"/>
      <c r="T8" s="69"/>
      <c r="U8" s="69"/>
      <c r="V8" s="69"/>
      <c r="W8" s="69"/>
      <c r="X8" s="69"/>
      <c r="Y8" s="69"/>
      <c r="Z8" s="69"/>
      <c r="AA8" s="69"/>
      <c r="AB8" s="69"/>
      <c r="AC8" s="69"/>
      <c r="AD8" s="69"/>
      <c r="AE8" s="69"/>
      <c r="AF8" s="69"/>
      <c r="AG8" s="69"/>
    </row>
    <row r="9" spans="1:33" s="79" customFormat="1" ht="12.75">
      <c r="A9" t="s">
        <v>105</v>
      </c>
      <c r="B9" t="s">
        <v>89</v>
      </c>
      <c r="C9" s="77">
        <v>11.3098272727981</v>
      </c>
      <c r="D9" s="37">
        <v>331263</v>
      </c>
      <c r="E9" s="37">
        <v>288470</v>
      </c>
      <c r="F9" s="78">
        <f t="shared" si="0"/>
        <v>-0.12918134533588116</v>
      </c>
      <c r="G9" s="37">
        <v>770763</v>
      </c>
      <c r="H9" s="37">
        <v>820856</v>
      </c>
      <c r="I9" s="78">
        <f t="shared" si="1"/>
        <v>0.06499144354360549</v>
      </c>
      <c r="J9">
        <v>2</v>
      </c>
      <c r="K9" s="69"/>
      <c r="L9" s="69"/>
      <c r="M9" s="69"/>
      <c r="N9" s="69"/>
      <c r="O9" s="69"/>
      <c r="P9" s="69"/>
      <c r="Q9" s="69"/>
      <c r="R9" s="69"/>
      <c r="S9" s="69"/>
      <c r="T9" s="69"/>
      <c r="U9" s="69"/>
      <c r="V9" s="69"/>
      <c r="W9" s="69"/>
      <c r="X9" s="69"/>
      <c r="Y9" s="69"/>
      <c r="Z9" s="69"/>
      <c r="AA9" s="69"/>
      <c r="AB9" s="69"/>
      <c r="AC9" s="69"/>
      <c r="AD9" s="69"/>
      <c r="AE9" s="69"/>
      <c r="AF9" s="69"/>
      <c r="AG9" s="69"/>
    </row>
    <row r="10" spans="1:33" s="79" customFormat="1" ht="12.75">
      <c r="A10" t="s">
        <v>93</v>
      </c>
      <c r="B10" t="s">
        <v>89</v>
      </c>
      <c r="C10" s="77">
        <v>4.75418505851011</v>
      </c>
      <c r="D10" s="37">
        <v>552</v>
      </c>
      <c r="E10" s="37">
        <v>25</v>
      </c>
      <c r="F10" s="78">
        <f t="shared" si="0"/>
        <v>-0.9547101449275363</v>
      </c>
      <c r="G10" s="37">
        <v>451572</v>
      </c>
      <c r="H10" s="37">
        <v>18717</v>
      </c>
      <c r="I10" s="78">
        <f t="shared" si="1"/>
        <v>-0.9585514602322553</v>
      </c>
      <c r="J10">
        <v>3</v>
      </c>
      <c r="K10" s="69"/>
      <c r="L10" s="69"/>
      <c r="M10" s="69"/>
      <c r="N10" s="69"/>
      <c r="O10" s="69"/>
      <c r="P10" s="69"/>
      <c r="Q10" s="69"/>
      <c r="R10" s="69"/>
      <c r="S10" s="69"/>
      <c r="T10" s="69"/>
      <c r="U10" s="69"/>
      <c r="V10" s="69"/>
      <c r="W10" s="69"/>
      <c r="X10" s="69"/>
      <c r="Y10" s="69"/>
      <c r="Z10" s="69"/>
      <c r="AA10" s="69"/>
      <c r="AB10" s="69"/>
      <c r="AC10" s="69"/>
      <c r="AD10" s="69"/>
      <c r="AE10" s="69"/>
      <c r="AF10" s="69"/>
      <c r="AG10" s="69"/>
    </row>
    <row r="11" spans="1:33" s="79" customFormat="1" ht="12.75">
      <c r="A11" t="s">
        <v>92</v>
      </c>
      <c r="B11" t="s">
        <v>89</v>
      </c>
      <c r="C11" s="77">
        <v>4.16019824905466</v>
      </c>
      <c r="D11" s="37">
        <v>336</v>
      </c>
      <c r="E11" s="37">
        <v>20</v>
      </c>
      <c r="F11" s="78">
        <f t="shared" si="0"/>
        <v>-0.9404761904761905</v>
      </c>
      <c r="G11" s="37">
        <v>418139</v>
      </c>
      <c r="H11" s="37">
        <v>21696</v>
      </c>
      <c r="I11" s="78">
        <f t="shared" si="1"/>
        <v>-0.948112948086641</v>
      </c>
      <c r="J11">
        <v>4</v>
      </c>
      <c r="K11" s="69"/>
      <c r="L11" s="69"/>
      <c r="M11" s="69"/>
      <c r="N11" s="69"/>
      <c r="O11" s="69"/>
      <c r="P11" s="69"/>
      <c r="Q11" s="69"/>
      <c r="R11" s="69"/>
      <c r="S11" s="69"/>
      <c r="T11" s="69"/>
      <c r="U11" s="69"/>
      <c r="V11" s="69"/>
      <c r="W11" s="69"/>
      <c r="X11" s="69"/>
      <c r="Y11" s="69"/>
      <c r="Z11" s="69"/>
      <c r="AA11" s="69"/>
      <c r="AB11" s="69"/>
      <c r="AC11" s="69"/>
      <c r="AD11" s="69"/>
      <c r="AE11" s="69"/>
      <c r="AF11" s="69"/>
      <c r="AG11" s="69"/>
    </row>
    <row r="12" spans="1:33" s="79" customFormat="1" ht="12.75">
      <c r="A12" t="s">
        <v>102</v>
      </c>
      <c r="B12" t="s">
        <v>89</v>
      </c>
      <c r="C12" s="77">
        <v>3.73976027652154</v>
      </c>
      <c r="D12" s="37">
        <v>182308</v>
      </c>
      <c r="E12" s="37">
        <v>8475</v>
      </c>
      <c r="F12" s="78">
        <f t="shared" si="0"/>
        <v>-0.9535127366873642</v>
      </c>
      <c r="G12" s="37">
        <v>252116</v>
      </c>
      <c r="H12" s="37">
        <v>2543</v>
      </c>
      <c r="I12" s="78">
        <f t="shared" si="1"/>
        <v>-0.9899133732091577</v>
      </c>
      <c r="J12">
        <v>5</v>
      </c>
      <c r="K12" s="69"/>
      <c r="L12" s="69"/>
      <c r="M12" s="69"/>
      <c r="N12" s="69"/>
      <c r="O12" s="69"/>
      <c r="P12" s="69"/>
      <c r="Q12" s="69"/>
      <c r="R12" s="69"/>
      <c r="S12" s="69"/>
      <c r="T12" s="69"/>
      <c r="U12" s="69"/>
      <c r="V12" s="69"/>
      <c r="W12" s="69"/>
      <c r="X12" s="69"/>
      <c r="Y12" s="69"/>
      <c r="Z12" s="69"/>
      <c r="AA12" s="69"/>
      <c r="AB12" s="69"/>
      <c r="AC12" s="69"/>
      <c r="AD12" s="69"/>
      <c r="AE12" s="69"/>
      <c r="AF12" s="69"/>
      <c r="AG12" s="69"/>
    </row>
    <row r="13" spans="1:33" s="79" customFormat="1" ht="12.75">
      <c r="A13" t="s">
        <v>108</v>
      </c>
      <c r="B13" t="s">
        <v>89</v>
      </c>
      <c r="C13" s="77">
        <v>2.51735651982285</v>
      </c>
      <c r="D13" s="37">
        <v>122744</v>
      </c>
      <c r="E13" s="37">
        <v>54840</v>
      </c>
      <c r="F13" s="78">
        <f t="shared" si="0"/>
        <v>-0.5532164504985987</v>
      </c>
      <c r="G13" s="37">
        <v>224291</v>
      </c>
      <c r="H13" s="37">
        <v>120286</v>
      </c>
      <c r="I13" s="78">
        <f t="shared" si="1"/>
        <v>-0.46370563241503227</v>
      </c>
      <c r="J13">
        <v>6</v>
      </c>
      <c r="K13" s="69"/>
      <c r="L13" s="69"/>
      <c r="M13" s="69"/>
      <c r="N13" s="69"/>
      <c r="O13" s="69"/>
      <c r="P13" s="69"/>
      <c r="Q13" s="69"/>
      <c r="R13" s="69"/>
      <c r="S13" s="69"/>
      <c r="T13" s="69"/>
      <c r="U13" s="69"/>
      <c r="V13" s="69"/>
      <c r="W13" s="69"/>
      <c r="X13" s="69"/>
      <c r="Y13" s="69"/>
      <c r="Z13" s="69"/>
      <c r="AA13" s="69"/>
      <c r="AB13" s="69"/>
      <c r="AC13" s="69"/>
      <c r="AD13" s="69"/>
      <c r="AE13" s="69"/>
      <c r="AF13" s="69"/>
      <c r="AG13" s="69"/>
    </row>
    <row r="14" spans="1:33" s="79" customFormat="1" ht="12.75">
      <c r="A14" t="s">
        <v>99</v>
      </c>
      <c r="B14" t="s">
        <v>86</v>
      </c>
      <c r="C14" s="77">
        <v>2.34652068494496</v>
      </c>
      <c r="D14" s="37">
        <v>116</v>
      </c>
      <c r="E14" s="37">
        <v>150</v>
      </c>
      <c r="F14" s="78">
        <f t="shared" si="0"/>
        <v>0.29310344827586204</v>
      </c>
      <c r="G14" s="37">
        <v>108892</v>
      </c>
      <c r="H14" s="37">
        <v>140700</v>
      </c>
      <c r="I14" s="78">
        <f t="shared" si="1"/>
        <v>0.29210593983029054</v>
      </c>
      <c r="J14">
        <v>7</v>
      </c>
      <c r="K14" s="69"/>
      <c r="L14" s="69"/>
      <c r="M14" s="69"/>
      <c r="N14" s="69"/>
      <c r="O14" s="69"/>
      <c r="P14" s="69"/>
      <c r="Q14" s="69"/>
      <c r="R14" s="69"/>
      <c r="S14" s="69"/>
      <c r="T14" s="69"/>
      <c r="U14" s="69"/>
      <c r="V14" s="69"/>
      <c r="W14" s="69"/>
      <c r="X14" s="69"/>
      <c r="Y14" s="69"/>
      <c r="Z14" s="69"/>
      <c r="AA14" s="69"/>
      <c r="AB14" s="69"/>
      <c r="AC14" s="69"/>
      <c r="AD14" s="69"/>
      <c r="AE14" s="69"/>
      <c r="AF14" s="69"/>
      <c r="AG14" s="69"/>
    </row>
    <row r="15" spans="1:33" s="79" customFormat="1" ht="12.75">
      <c r="A15" t="s">
        <v>106</v>
      </c>
      <c r="B15" t="s">
        <v>89</v>
      </c>
      <c r="C15" s="77">
        <v>2.17942712700996</v>
      </c>
      <c r="D15" s="37">
        <v>164039</v>
      </c>
      <c r="E15" s="37">
        <v>423964</v>
      </c>
      <c r="F15" s="78">
        <f t="shared" si="0"/>
        <v>1.584531727211212</v>
      </c>
      <c r="G15" s="37">
        <v>80891</v>
      </c>
      <c r="H15" s="37">
        <v>247557</v>
      </c>
      <c r="I15" s="78">
        <f t="shared" si="1"/>
        <v>2.060377545091543</v>
      </c>
      <c r="J15">
        <v>8</v>
      </c>
      <c r="K15" s="69"/>
      <c r="L15" s="69"/>
      <c r="M15" s="69"/>
      <c r="N15" s="69"/>
      <c r="O15" s="69"/>
      <c r="P15" s="69"/>
      <c r="Q15" s="69"/>
      <c r="R15" s="69"/>
      <c r="S15" s="69"/>
      <c r="T15" s="69"/>
      <c r="U15" s="69"/>
      <c r="V15" s="69"/>
      <c r="W15" s="69"/>
      <c r="X15" s="69"/>
      <c r="Y15" s="69"/>
      <c r="Z15" s="69"/>
      <c r="AA15" s="69"/>
      <c r="AB15" s="69"/>
      <c r="AC15" s="69"/>
      <c r="AD15" s="69"/>
      <c r="AE15" s="69"/>
      <c r="AF15" s="69"/>
      <c r="AG15" s="69"/>
    </row>
    <row r="16" spans="1:33" s="79" customFormat="1" ht="12.75">
      <c r="A16" t="s">
        <v>98</v>
      </c>
      <c r="B16" t="s">
        <v>89</v>
      </c>
      <c r="C16" s="77">
        <v>1.93443590291713</v>
      </c>
      <c r="D16" s="37">
        <v>2069</v>
      </c>
      <c r="E16" s="37">
        <v>0</v>
      </c>
      <c r="F16" s="78">
        <f t="shared" si="0"/>
        <v>-1</v>
      </c>
      <c r="G16" s="37">
        <v>325139</v>
      </c>
      <c r="H16" s="37">
        <v>0</v>
      </c>
      <c r="I16" s="78">
        <f t="shared" si="1"/>
        <v>-1</v>
      </c>
      <c r="J16">
        <v>9</v>
      </c>
      <c r="K16" s="69"/>
      <c r="L16" s="69"/>
      <c r="M16" s="69"/>
      <c r="N16" s="69"/>
      <c r="O16" s="69"/>
      <c r="P16" s="69"/>
      <c r="Q16" s="69"/>
      <c r="R16" s="69"/>
      <c r="S16" s="69"/>
      <c r="T16" s="69"/>
      <c r="U16" s="69"/>
      <c r="V16" s="69"/>
      <c r="W16" s="69"/>
      <c r="X16" s="69"/>
      <c r="Y16" s="69"/>
      <c r="Z16" s="69"/>
      <c r="AA16" s="69"/>
      <c r="AB16" s="69"/>
      <c r="AC16" s="69"/>
      <c r="AD16" s="69"/>
      <c r="AE16" s="69"/>
      <c r="AF16" s="69"/>
      <c r="AG16" s="69"/>
    </row>
    <row r="17" spans="1:10" s="69" customFormat="1" ht="12.75">
      <c r="A17" t="s">
        <v>97</v>
      </c>
      <c r="B17" t="s">
        <v>89</v>
      </c>
      <c r="C17" s="77">
        <v>1.78592283924707</v>
      </c>
      <c r="D17" s="37">
        <v>109531</v>
      </c>
      <c r="E17" s="37">
        <v>3960</v>
      </c>
      <c r="F17" s="78">
        <f t="shared" si="0"/>
        <v>-0.963845851859291</v>
      </c>
      <c r="G17" s="37">
        <v>122336</v>
      </c>
      <c r="H17" s="37">
        <v>6305</v>
      </c>
      <c r="I17" s="78">
        <f t="shared" si="1"/>
        <v>-0.948461613915773</v>
      </c>
      <c r="J17">
        <v>10</v>
      </c>
    </row>
    <row r="18" spans="1:10" s="69" customFormat="1" ht="12.75">
      <c r="A18" t="s">
        <v>95</v>
      </c>
      <c r="B18" t="s">
        <v>89</v>
      </c>
      <c r="C18" s="77">
        <v>1.5092144794109</v>
      </c>
      <c r="D18" s="37">
        <v>0</v>
      </c>
      <c r="E18" s="37">
        <v>118170</v>
      </c>
      <c r="F18" s="78"/>
      <c r="G18" s="37">
        <v>0</v>
      </c>
      <c r="H18" s="37">
        <v>192619</v>
      </c>
      <c r="I18" s="78"/>
      <c r="J18">
        <v>11</v>
      </c>
    </row>
    <row r="19" spans="1:10" s="69" customFormat="1" ht="12.75">
      <c r="A19" t="s">
        <v>104</v>
      </c>
      <c r="B19" t="s">
        <v>89</v>
      </c>
      <c r="C19" s="77">
        <v>1.40815515325517</v>
      </c>
      <c r="D19" s="37">
        <v>0</v>
      </c>
      <c r="E19" s="37">
        <v>0</v>
      </c>
      <c r="F19" s="78"/>
      <c r="G19" s="37">
        <v>0</v>
      </c>
      <c r="H19" s="37">
        <v>0</v>
      </c>
      <c r="I19" s="78"/>
      <c r="J19">
        <v>12</v>
      </c>
    </row>
    <row r="20" spans="1:10" s="69" customFormat="1" ht="12.75">
      <c r="A20" t="s">
        <v>103</v>
      </c>
      <c r="B20" t="s">
        <v>89</v>
      </c>
      <c r="C20" s="77">
        <v>1.09613611987994</v>
      </c>
      <c r="D20" s="37">
        <v>299153</v>
      </c>
      <c r="E20" s="37">
        <v>0</v>
      </c>
      <c r="F20" s="78">
        <f t="shared" si="0"/>
        <v>-1</v>
      </c>
      <c r="G20" s="37">
        <v>184238</v>
      </c>
      <c r="H20" s="37">
        <v>0</v>
      </c>
      <c r="I20" s="78">
        <f t="shared" si="1"/>
        <v>-1</v>
      </c>
      <c r="J20">
        <v>13</v>
      </c>
    </row>
    <row r="21" spans="1:10" s="69" customFormat="1" ht="12.75">
      <c r="A21" t="s">
        <v>100</v>
      </c>
      <c r="B21" t="s">
        <v>89</v>
      </c>
      <c r="C21" s="77">
        <v>1.09467847623764</v>
      </c>
      <c r="D21" s="37">
        <v>205326</v>
      </c>
      <c r="E21" s="37">
        <v>81802</v>
      </c>
      <c r="F21" s="78">
        <f t="shared" si="0"/>
        <v>-0.6015994077710568</v>
      </c>
      <c r="G21" s="37">
        <v>95793</v>
      </c>
      <c r="H21" s="37">
        <v>33823</v>
      </c>
      <c r="I21" s="78">
        <f t="shared" si="1"/>
        <v>-0.6469157454093722</v>
      </c>
      <c r="J21">
        <v>14</v>
      </c>
    </row>
    <row r="22" spans="1:10" s="69" customFormat="1" ht="12.75">
      <c r="A22" t="s">
        <v>90</v>
      </c>
      <c r="B22" t="s">
        <v>89</v>
      </c>
      <c r="C22" s="77">
        <v>1.07434286003605</v>
      </c>
      <c r="D22" s="37">
        <v>20826</v>
      </c>
      <c r="E22" s="37">
        <v>0</v>
      </c>
      <c r="F22" s="78">
        <f t="shared" si="0"/>
        <v>-1</v>
      </c>
      <c r="G22" s="37">
        <v>180575</v>
      </c>
      <c r="H22" s="37">
        <v>0</v>
      </c>
      <c r="I22" s="78">
        <f t="shared" si="1"/>
        <v>-1</v>
      </c>
      <c r="J22">
        <v>15</v>
      </c>
    </row>
    <row r="23" spans="1:10" s="69" customFormat="1" ht="12.75">
      <c r="A23" t="s">
        <v>88</v>
      </c>
      <c r="B23" t="s">
        <v>89</v>
      </c>
      <c r="C23" s="77">
        <v>0.993125336113288</v>
      </c>
      <c r="D23" s="37">
        <v>76932</v>
      </c>
      <c r="E23" s="37">
        <v>65431</v>
      </c>
      <c r="F23" s="78">
        <f t="shared" si="0"/>
        <v>-0.14949565850361357</v>
      </c>
      <c r="G23" s="37">
        <v>50786</v>
      </c>
      <c r="H23" s="37">
        <v>52401</v>
      </c>
      <c r="I23" s="78">
        <f t="shared" si="1"/>
        <v>0.03180010239042256</v>
      </c>
      <c r="J23">
        <v>16</v>
      </c>
    </row>
    <row r="24" spans="1:10" s="69" customFormat="1" ht="12.75">
      <c r="A24" t="s">
        <v>107</v>
      </c>
      <c r="B24" t="s">
        <v>89</v>
      </c>
      <c r="C24" s="77">
        <v>0.922396896849223</v>
      </c>
      <c r="D24" s="37">
        <v>256116</v>
      </c>
      <c r="E24" s="37">
        <v>552212</v>
      </c>
      <c r="F24" s="78">
        <f t="shared" si="0"/>
        <v>1.1561011416701807</v>
      </c>
      <c r="G24" s="37">
        <v>155035</v>
      </c>
      <c r="H24" s="37">
        <v>342130</v>
      </c>
      <c r="I24" s="78">
        <f t="shared" si="1"/>
        <v>1.2067920147063567</v>
      </c>
      <c r="J24">
        <v>17</v>
      </c>
    </row>
    <row r="25" spans="1:10" s="69" customFormat="1" ht="12.75">
      <c r="A25" t="s">
        <v>94</v>
      </c>
      <c r="B25" t="s">
        <v>89</v>
      </c>
      <c r="C25" s="77">
        <v>0.799205185594031</v>
      </c>
      <c r="D25" s="37">
        <v>1280</v>
      </c>
      <c r="E25" s="37">
        <v>618</v>
      </c>
      <c r="F25" s="78">
        <f t="shared" si="0"/>
        <v>-0.5171875</v>
      </c>
      <c r="G25" s="37">
        <v>131752</v>
      </c>
      <c r="H25" s="37">
        <v>59877</v>
      </c>
      <c r="I25" s="78">
        <f t="shared" si="1"/>
        <v>-0.5455325156354363</v>
      </c>
      <c r="J25">
        <v>18</v>
      </c>
    </row>
    <row r="26" spans="1:10" s="69" customFormat="1" ht="12.75">
      <c r="A26" t="s">
        <v>91</v>
      </c>
      <c r="B26" t="s">
        <v>89</v>
      </c>
      <c r="C26" s="77">
        <v>0.795611647798313</v>
      </c>
      <c r="D26" s="37">
        <v>0</v>
      </c>
      <c r="E26" s="37">
        <v>0</v>
      </c>
      <c r="F26" s="78"/>
      <c r="G26" s="37">
        <v>0</v>
      </c>
      <c r="H26" s="37">
        <v>0</v>
      </c>
      <c r="I26" s="78"/>
      <c r="J26">
        <v>19</v>
      </c>
    </row>
    <row r="27" spans="1:10" s="69" customFormat="1" ht="12.75">
      <c r="A27" t="s">
        <v>101</v>
      </c>
      <c r="B27" t="s">
        <v>89</v>
      </c>
      <c r="C27" s="77">
        <v>0.772021619056555</v>
      </c>
      <c r="D27" s="37">
        <v>1632</v>
      </c>
      <c r="E27" s="37">
        <v>1628</v>
      </c>
      <c r="F27" s="78">
        <f t="shared" si="0"/>
        <v>-0.0024509803921568627</v>
      </c>
      <c r="G27" s="37">
        <v>110978</v>
      </c>
      <c r="H27" s="37">
        <v>11234</v>
      </c>
      <c r="I27" s="78">
        <f t="shared" si="1"/>
        <v>-0.8987727297302168</v>
      </c>
      <c r="J27">
        <v>20</v>
      </c>
    </row>
    <row r="28" spans="1:10" s="69" customFormat="1" ht="12.75">
      <c r="A28" s="3"/>
      <c r="B28" s="80"/>
      <c r="C28" s="81"/>
      <c r="D28" s="82"/>
      <c r="E28" s="83"/>
      <c r="F28" s="83"/>
      <c r="G28" s="62"/>
      <c r="H28" s="82"/>
      <c r="I28" s="83"/>
      <c r="J28" s="83"/>
    </row>
    <row r="29" spans="1:33" s="2" customFormat="1" ht="12.75">
      <c r="A29" s="57" t="s">
        <v>232</v>
      </c>
      <c r="B29" s="57"/>
      <c r="C29" s="84">
        <f>SUM(C8:C28)</f>
        <v>93.26587675866931</v>
      </c>
      <c r="D29" s="85"/>
      <c r="E29" s="58"/>
      <c r="F29" s="58"/>
      <c r="G29" s="58">
        <f>SUM(G8:G28)</f>
        <v>5748862</v>
      </c>
      <c r="H29" s="85">
        <f>SUM(H8:H28)</f>
        <v>5998289</v>
      </c>
      <c r="I29" s="59">
        <f>+(H29-G29)/G29</f>
        <v>0.0433871955875789</v>
      </c>
      <c r="J29" s="58"/>
      <c r="K29" s="69"/>
      <c r="L29" s="69"/>
      <c r="M29" s="69"/>
      <c r="N29" s="69"/>
      <c r="O29" s="69"/>
      <c r="P29" s="69"/>
      <c r="Q29" s="69"/>
      <c r="R29" s="69"/>
      <c r="S29" s="69"/>
      <c r="T29" s="69"/>
      <c r="U29" s="69"/>
      <c r="V29" s="69"/>
      <c r="W29" s="69"/>
      <c r="X29" s="69"/>
      <c r="Y29" s="69"/>
      <c r="Z29" s="69"/>
      <c r="AA29" s="69"/>
      <c r="AB29" s="69"/>
      <c r="AC29" s="69"/>
      <c r="AD29" s="69"/>
      <c r="AE29" s="69"/>
      <c r="AF29" s="69"/>
      <c r="AG29" s="69"/>
    </row>
    <row r="30" spans="3:10" s="69" customFormat="1" ht="12.75">
      <c r="C30" s="86"/>
      <c r="D30" s="87"/>
      <c r="E30" s="62"/>
      <c r="F30" s="62"/>
      <c r="G30" s="62"/>
      <c r="H30" s="87"/>
      <c r="I30" s="62"/>
      <c r="J30" s="62"/>
    </row>
    <row r="31" spans="1:10" s="69" customFormat="1" ht="12.75">
      <c r="A31" s="88" t="s">
        <v>75</v>
      </c>
      <c r="C31" s="86"/>
      <c r="D31" s="87"/>
      <c r="E31" s="62"/>
      <c r="F31" s="62"/>
      <c r="G31" s="62"/>
      <c r="H31" s="87"/>
      <c r="I31" s="62"/>
      <c r="J31" s="62"/>
    </row>
    <row r="32" spans="11:33" ht="13.5" customHeight="1">
      <c r="K32" s="69"/>
      <c r="L32" s="69"/>
      <c r="M32" s="69"/>
      <c r="N32" s="69"/>
      <c r="O32" s="69"/>
      <c r="P32" s="69"/>
      <c r="Q32" s="69"/>
      <c r="R32" s="69"/>
      <c r="S32" s="69"/>
      <c r="T32" s="69"/>
      <c r="U32" s="69"/>
      <c r="V32" s="69"/>
      <c r="W32" s="69"/>
      <c r="X32" s="69"/>
      <c r="Y32" s="69"/>
      <c r="Z32" s="69"/>
      <c r="AA32" s="69"/>
      <c r="AB32" s="69"/>
      <c r="AC32" s="69"/>
      <c r="AD32" s="69"/>
      <c r="AE32" s="69"/>
      <c r="AF32" s="69"/>
      <c r="AG32" s="69"/>
    </row>
    <row r="33" spans="1:33" s="65" customFormat="1" ht="15.75" customHeight="1">
      <c r="A33" s="139" t="s">
        <v>80</v>
      </c>
      <c r="B33" s="139"/>
      <c r="C33" s="139"/>
      <c r="D33" s="139"/>
      <c r="E33" s="139"/>
      <c r="F33" s="139"/>
      <c r="G33" s="139"/>
      <c r="H33" s="139"/>
      <c r="I33" s="139"/>
      <c r="K33" s="69"/>
      <c r="L33" s="69"/>
      <c r="M33" s="69"/>
      <c r="N33" s="69"/>
      <c r="O33" s="69"/>
      <c r="P33" s="69"/>
      <c r="Q33" s="69"/>
      <c r="R33" s="69"/>
      <c r="S33" s="69"/>
      <c r="T33" s="69"/>
      <c r="U33" s="69"/>
      <c r="V33" s="69"/>
      <c r="W33" s="69"/>
      <c r="X33" s="69"/>
      <c r="Y33" s="69"/>
      <c r="Z33" s="69"/>
      <c r="AA33" s="69"/>
      <c r="AB33" s="69"/>
      <c r="AC33" s="69"/>
      <c r="AD33" s="69"/>
      <c r="AE33" s="69"/>
      <c r="AF33" s="69"/>
      <c r="AG33" s="69"/>
    </row>
    <row r="34" spans="1:33" s="65" customFormat="1" ht="15.75" customHeight="1">
      <c r="A34" s="138" t="s">
        <v>79</v>
      </c>
      <c r="B34" s="138"/>
      <c r="C34" s="138"/>
      <c r="D34" s="138"/>
      <c r="E34" s="138"/>
      <c r="F34" s="138"/>
      <c r="G34" s="138"/>
      <c r="H34" s="138"/>
      <c r="I34" s="138"/>
      <c r="K34" s="69"/>
      <c r="L34" s="69"/>
      <c r="M34" s="69"/>
      <c r="N34" s="69"/>
      <c r="O34" s="69"/>
      <c r="P34" s="69"/>
      <c r="Q34" s="69"/>
      <c r="R34" s="69"/>
      <c r="S34" s="69"/>
      <c r="T34" s="69"/>
      <c r="U34" s="69"/>
      <c r="V34" s="69"/>
      <c r="W34" s="69"/>
      <c r="X34" s="69"/>
      <c r="Y34" s="69"/>
      <c r="Z34" s="69"/>
      <c r="AA34" s="69"/>
      <c r="AB34" s="69"/>
      <c r="AC34" s="69"/>
      <c r="AD34" s="69"/>
      <c r="AE34" s="69"/>
      <c r="AF34" s="69"/>
      <c r="AG34" s="69"/>
    </row>
    <row r="35" spans="1:33" s="66" customFormat="1" ht="15.75" customHeight="1">
      <c r="A35" s="138" t="s">
        <v>60</v>
      </c>
      <c r="B35" s="138"/>
      <c r="C35" s="138"/>
      <c r="D35" s="138"/>
      <c r="E35" s="138"/>
      <c r="F35" s="138"/>
      <c r="G35" s="138"/>
      <c r="H35" s="138"/>
      <c r="I35" s="138"/>
      <c r="K35" s="69"/>
      <c r="L35" s="69"/>
      <c r="M35" s="69"/>
      <c r="N35" s="69"/>
      <c r="O35" s="69"/>
      <c r="P35" s="69"/>
      <c r="Q35" s="69"/>
      <c r="R35" s="69"/>
      <c r="S35" s="69"/>
      <c r="T35" s="69"/>
      <c r="U35" s="69"/>
      <c r="V35" s="69"/>
      <c r="W35" s="69"/>
      <c r="X35" s="69"/>
      <c r="Y35" s="69"/>
      <c r="Z35" s="69"/>
      <c r="AA35" s="69"/>
      <c r="AB35" s="69"/>
      <c r="AC35" s="69"/>
      <c r="AD35" s="69"/>
      <c r="AE35" s="69"/>
      <c r="AF35" s="69"/>
      <c r="AG35" s="69"/>
    </row>
    <row r="36" spans="1:33" s="66" customFormat="1" ht="15.75" customHeight="1">
      <c r="A36" s="97"/>
      <c r="B36" s="97"/>
      <c r="C36" s="97"/>
      <c r="D36" s="97"/>
      <c r="E36" s="97"/>
      <c r="F36" s="97"/>
      <c r="G36" s="97"/>
      <c r="H36" s="97"/>
      <c r="I36" s="97"/>
      <c r="K36" s="69"/>
      <c r="L36" s="69"/>
      <c r="M36" s="69"/>
      <c r="N36" s="69"/>
      <c r="O36" s="69"/>
      <c r="P36" s="69"/>
      <c r="Q36" s="69"/>
      <c r="R36" s="69"/>
      <c r="S36" s="69"/>
      <c r="T36" s="69"/>
      <c r="U36" s="69"/>
      <c r="V36" s="69"/>
      <c r="W36" s="69"/>
      <c r="X36" s="69"/>
      <c r="Y36" s="69"/>
      <c r="Z36" s="69"/>
      <c r="AA36" s="69"/>
      <c r="AB36" s="69"/>
      <c r="AC36" s="69"/>
      <c r="AD36" s="69"/>
      <c r="AE36" s="69"/>
      <c r="AF36" s="69"/>
      <c r="AG36" s="69"/>
    </row>
    <row r="37" spans="1:10" s="69" customFormat="1" ht="30.75" customHeight="1">
      <c r="A37" s="67" t="s">
        <v>233</v>
      </c>
      <c r="B37" s="67" t="s">
        <v>86</v>
      </c>
      <c r="C37" s="68" t="s">
        <v>228</v>
      </c>
      <c r="D37" s="137" t="s">
        <v>229</v>
      </c>
      <c r="E37" s="137"/>
      <c r="F37" s="137"/>
      <c r="G37" s="137" t="s">
        <v>323</v>
      </c>
      <c r="H37" s="137"/>
      <c r="I37" s="137"/>
      <c r="J37" s="67" t="s">
        <v>230</v>
      </c>
    </row>
    <row r="38" spans="1:10" s="69" customFormat="1" ht="15.75" customHeight="1">
      <c r="A38" s="70"/>
      <c r="B38" s="70"/>
      <c r="C38" s="71">
        <v>2007</v>
      </c>
      <c r="D38" s="137" t="str">
        <f>+D6</f>
        <v>Enero-Mayo</v>
      </c>
      <c r="E38" s="137"/>
      <c r="F38" s="67" t="s">
        <v>230</v>
      </c>
      <c r="G38" s="137" t="str">
        <f>+D38</f>
        <v>Enero-Mayo</v>
      </c>
      <c r="H38" s="137"/>
      <c r="I38" s="67" t="s">
        <v>230</v>
      </c>
      <c r="J38" s="72" t="s">
        <v>231</v>
      </c>
    </row>
    <row r="39" spans="1:10" s="69" customFormat="1" ht="15" customHeight="1">
      <c r="A39" s="73"/>
      <c r="B39" s="73"/>
      <c r="C39" s="74"/>
      <c r="D39" s="75">
        <v>2007</v>
      </c>
      <c r="E39" s="75">
        <v>2008</v>
      </c>
      <c r="F39" s="76" t="s">
        <v>231</v>
      </c>
      <c r="G39" s="75">
        <v>2007</v>
      </c>
      <c r="H39" s="75">
        <v>2008</v>
      </c>
      <c r="I39" s="76" t="s">
        <v>231</v>
      </c>
      <c r="J39" s="73"/>
    </row>
    <row r="40" spans="1:33" s="79" customFormat="1" ht="12.75">
      <c r="A40" t="s">
        <v>121</v>
      </c>
      <c r="B40" t="s">
        <v>89</v>
      </c>
      <c r="C40" s="77">
        <v>28.8625192254466</v>
      </c>
      <c r="D40" s="37">
        <v>537556</v>
      </c>
      <c r="E40" s="37">
        <v>80524</v>
      </c>
      <c r="F40" s="78">
        <f>+(E40-D40)/D40</f>
        <v>-0.8502035136804351</v>
      </c>
      <c r="G40" s="37">
        <v>823820</v>
      </c>
      <c r="H40" s="37">
        <v>132864</v>
      </c>
      <c r="I40" s="78">
        <f>+(H40-G40)/G40</f>
        <v>-0.8387220509334563</v>
      </c>
      <c r="J40">
        <v>1</v>
      </c>
      <c r="K40" s="69"/>
      <c r="L40" s="69"/>
      <c r="M40" s="69"/>
      <c r="N40" s="69"/>
      <c r="O40" s="69"/>
      <c r="P40" s="69"/>
      <c r="Q40" s="69"/>
      <c r="R40" s="69"/>
      <c r="S40" s="69"/>
      <c r="T40" s="69"/>
      <c r="U40" s="69"/>
      <c r="V40" s="69"/>
      <c r="W40" s="69"/>
      <c r="X40" s="69"/>
      <c r="Y40" s="69"/>
      <c r="Z40" s="69"/>
      <c r="AA40" s="69"/>
      <c r="AB40" s="69"/>
      <c r="AC40" s="69"/>
      <c r="AD40" s="69"/>
      <c r="AE40" s="69"/>
      <c r="AF40" s="69"/>
      <c r="AG40" s="69"/>
    </row>
    <row r="41" spans="1:33" s="79" customFormat="1" ht="12.75">
      <c r="A41" t="s">
        <v>118</v>
      </c>
      <c r="B41" t="s">
        <v>119</v>
      </c>
      <c r="C41" s="77">
        <v>13.7116060386296</v>
      </c>
      <c r="D41" s="37">
        <v>34488</v>
      </c>
      <c r="E41" s="37">
        <v>18495</v>
      </c>
      <c r="F41" s="78">
        <f>+(E41-D41)/D41</f>
        <v>-0.4637265135699374</v>
      </c>
      <c r="G41" s="37">
        <v>106127</v>
      </c>
      <c r="H41" s="37">
        <v>58886</v>
      </c>
      <c r="I41" s="78">
        <f>+(H41-G41)/G41</f>
        <v>-0.4451364874160204</v>
      </c>
      <c r="J41">
        <v>2</v>
      </c>
      <c r="K41" s="69"/>
      <c r="L41" s="69"/>
      <c r="M41" s="69"/>
      <c r="N41" s="69"/>
      <c r="O41" s="69"/>
      <c r="P41" s="69"/>
      <c r="Q41" s="69"/>
      <c r="R41" s="69"/>
      <c r="S41" s="69"/>
      <c r="T41" s="69"/>
      <c r="U41" s="69"/>
      <c r="V41" s="69"/>
      <c r="W41" s="69"/>
      <c r="X41" s="69"/>
      <c r="Y41" s="69"/>
      <c r="Z41" s="69"/>
      <c r="AA41" s="69"/>
      <c r="AB41" s="69"/>
      <c r="AC41" s="69"/>
      <c r="AD41" s="69"/>
      <c r="AE41" s="69"/>
      <c r="AF41" s="69"/>
      <c r="AG41" s="69"/>
    </row>
    <row r="42" spans="1:33" s="79" customFormat="1" ht="12.75">
      <c r="A42" t="s">
        <v>104</v>
      </c>
      <c r="B42" t="s">
        <v>89</v>
      </c>
      <c r="C42" s="77">
        <v>13.0589043159595</v>
      </c>
      <c r="D42" s="37">
        <v>45568</v>
      </c>
      <c r="E42" s="37">
        <v>18966</v>
      </c>
      <c r="F42" s="78">
        <f aca="true" t="shared" si="2" ref="F42:F59">+(E42-D42)/D42</f>
        <v>-0.5837868679775281</v>
      </c>
      <c r="G42" s="37">
        <v>148111</v>
      </c>
      <c r="H42" s="37">
        <v>29435</v>
      </c>
      <c r="I42" s="78">
        <f aca="true" t="shared" si="3" ref="I42:I59">+(H42-G42)/G42</f>
        <v>-0.8012639169271695</v>
      </c>
      <c r="J42">
        <v>3</v>
      </c>
      <c r="K42" s="69"/>
      <c r="L42" s="69"/>
      <c r="M42" s="69"/>
      <c r="N42" s="69"/>
      <c r="O42" s="69"/>
      <c r="P42" s="69"/>
      <c r="Q42" s="69"/>
      <c r="R42" s="69"/>
      <c r="S42" s="69"/>
      <c r="T42" s="69"/>
      <c r="U42" s="69"/>
      <c r="V42" s="69"/>
      <c r="W42" s="69"/>
      <c r="X42" s="69"/>
      <c r="Y42" s="69"/>
      <c r="Z42" s="69"/>
      <c r="AA42" s="69"/>
      <c r="AB42" s="69"/>
      <c r="AC42" s="69"/>
      <c r="AD42" s="69"/>
      <c r="AE42" s="69"/>
      <c r="AF42" s="69"/>
      <c r="AG42" s="69"/>
    </row>
    <row r="43" spans="1:33" s="79" customFormat="1" ht="12.75">
      <c r="A43" t="s">
        <v>95</v>
      </c>
      <c r="B43" t="s">
        <v>89</v>
      </c>
      <c r="C43" s="77">
        <v>7.11420353222693</v>
      </c>
      <c r="D43" s="37">
        <v>226450</v>
      </c>
      <c r="E43" s="37">
        <v>0</v>
      </c>
      <c r="F43" s="78">
        <f t="shared" si="2"/>
        <v>-1</v>
      </c>
      <c r="G43" s="37">
        <v>183860</v>
      </c>
      <c r="H43" s="37">
        <v>0</v>
      </c>
      <c r="I43" s="78">
        <f t="shared" si="3"/>
        <v>-1</v>
      </c>
      <c r="J43">
        <v>4</v>
      </c>
      <c r="K43" s="69"/>
      <c r="L43" s="69"/>
      <c r="M43" s="69"/>
      <c r="N43" s="69"/>
      <c r="O43" s="69"/>
      <c r="P43" s="69"/>
      <c r="Q43" s="69"/>
      <c r="R43" s="69"/>
      <c r="S43" s="69"/>
      <c r="T43" s="69"/>
      <c r="U43" s="69"/>
      <c r="V43" s="69"/>
      <c r="W43" s="69"/>
      <c r="X43" s="69"/>
      <c r="Y43" s="69"/>
      <c r="Z43" s="69"/>
      <c r="AA43" s="69"/>
      <c r="AB43" s="69"/>
      <c r="AC43" s="69"/>
      <c r="AD43" s="69"/>
      <c r="AE43" s="69"/>
      <c r="AF43" s="69"/>
      <c r="AG43" s="69"/>
    </row>
    <row r="44" spans="1:33" s="79" customFormat="1" ht="12.75">
      <c r="A44" t="s">
        <v>124</v>
      </c>
      <c r="B44" t="s">
        <v>89</v>
      </c>
      <c r="C44" s="77">
        <v>5.11833065315718</v>
      </c>
      <c r="D44" s="37">
        <v>0</v>
      </c>
      <c r="E44" s="37">
        <v>0</v>
      </c>
      <c r="F44" s="78"/>
      <c r="G44" s="37">
        <v>0</v>
      </c>
      <c r="H44" s="37">
        <v>0</v>
      </c>
      <c r="I44" s="78"/>
      <c r="J44">
        <v>5</v>
      </c>
      <c r="K44" s="69"/>
      <c r="L44" s="69"/>
      <c r="M44" s="69"/>
      <c r="N44" s="69"/>
      <c r="O44" s="69"/>
      <c r="P44" s="69"/>
      <c r="Q44" s="69"/>
      <c r="R44" s="69"/>
      <c r="S44" s="69"/>
      <c r="T44" s="69"/>
      <c r="U44" s="69"/>
      <c r="V44" s="69"/>
      <c r="W44" s="69"/>
      <c r="X44" s="69"/>
      <c r="Y44" s="69"/>
      <c r="Z44" s="69"/>
      <c r="AA44" s="69"/>
      <c r="AB44" s="69"/>
      <c r="AC44" s="69"/>
      <c r="AD44" s="69"/>
      <c r="AE44" s="69"/>
      <c r="AF44" s="69"/>
      <c r="AG44" s="69"/>
    </row>
    <row r="45" spans="1:33" s="79" customFormat="1" ht="12.75">
      <c r="A45" t="s">
        <v>100</v>
      </c>
      <c r="B45" t="s">
        <v>89</v>
      </c>
      <c r="C45" s="77">
        <v>4.83402177073808</v>
      </c>
      <c r="D45" s="37">
        <v>56530</v>
      </c>
      <c r="E45" s="37">
        <v>107011</v>
      </c>
      <c r="F45" s="78">
        <f t="shared" si="2"/>
        <v>0.8929948699805413</v>
      </c>
      <c r="G45" s="37">
        <v>35777</v>
      </c>
      <c r="H45" s="37">
        <v>54633</v>
      </c>
      <c r="I45" s="78">
        <f t="shared" si="3"/>
        <v>0.5270425133465634</v>
      </c>
      <c r="J45">
        <v>6</v>
      </c>
      <c r="K45" s="69"/>
      <c r="L45" s="69"/>
      <c r="M45" s="69"/>
      <c r="N45" s="69"/>
      <c r="O45" s="69"/>
      <c r="P45" s="69"/>
      <c r="Q45" s="69"/>
      <c r="R45" s="69"/>
      <c r="S45" s="69"/>
      <c r="T45" s="69"/>
      <c r="U45" s="69"/>
      <c r="V45" s="69"/>
      <c r="W45" s="69"/>
      <c r="X45" s="69"/>
      <c r="Y45" s="69"/>
      <c r="Z45" s="69"/>
      <c r="AA45" s="69"/>
      <c r="AB45" s="69"/>
      <c r="AC45" s="69"/>
      <c r="AD45" s="69"/>
      <c r="AE45" s="69"/>
      <c r="AF45" s="69"/>
      <c r="AG45" s="69"/>
    </row>
    <row r="46" spans="1:33" s="79" customFormat="1" ht="12.75">
      <c r="A46" t="s">
        <v>116</v>
      </c>
      <c r="B46" t="s">
        <v>89</v>
      </c>
      <c r="C46" s="77">
        <v>3.75305242284421</v>
      </c>
      <c r="D46" s="37">
        <v>77971</v>
      </c>
      <c r="E46" s="37">
        <v>44040</v>
      </c>
      <c r="F46" s="78">
        <f t="shared" si="2"/>
        <v>-0.43517461620346026</v>
      </c>
      <c r="G46" s="37">
        <v>107123</v>
      </c>
      <c r="H46" s="37">
        <v>42523</v>
      </c>
      <c r="I46" s="78">
        <f t="shared" si="3"/>
        <v>-0.6030450976914388</v>
      </c>
      <c r="J46">
        <v>7</v>
      </c>
      <c r="K46" s="69"/>
      <c r="L46" s="69"/>
      <c r="M46" s="69"/>
      <c r="N46" s="69"/>
      <c r="O46" s="69"/>
      <c r="P46" s="69"/>
      <c r="Q46" s="69"/>
      <c r="R46" s="69"/>
      <c r="S46" s="69"/>
      <c r="T46" s="69"/>
      <c r="U46" s="69"/>
      <c r="V46" s="69"/>
      <c r="W46" s="69"/>
      <c r="X46" s="69"/>
      <c r="Y46" s="69"/>
      <c r="Z46" s="69"/>
      <c r="AA46" s="69"/>
      <c r="AB46" s="69"/>
      <c r="AC46" s="69"/>
      <c r="AD46" s="69"/>
      <c r="AE46" s="69"/>
      <c r="AF46" s="69"/>
      <c r="AG46" s="69"/>
    </row>
    <row r="47" spans="1:33" s="79" customFormat="1" ht="12.75">
      <c r="A47" t="s">
        <v>126</v>
      </c>
      <c r="B47" t="s">
        <v>89</v>
      </c>
      <c r="C47" s="77">
        <v>2.20342011498481</v>
      </c>
      <c r="D47" s="37">
        <v>0</v>
      </c>
      <c r="E47" s="37">
        <v>0</v>
      </c>
      <c r="F47" s="78"/>
      <c r="G47" s="37">
        <v>0</v>
      </c>
      <c r="H47" s="37">
        <v>0</v>
      </c>
      <c r="I47" s="78"/>
      <c r="J47">
        <v>8</v>
      </c>
      <c r="K47" s="69"/>
      <c r="L47" s="69"/>
      <c r="M47" s="69"/>
      <c r="N47" s="69"/>
      <c r="O47" s="69"/>
      <c r="P47" s="69"/>
      <c r="Q47" s="69"/>
      <c r="R47" s="69"/>
      <c r="S47" s="69"/>
      <c r="T47" s="69"/>
      <c r="U47" s="69"/>
      <c r="V47" s="69"/>
      <c r="W47" s="69"/>
      <c r="X47" s="69"/>
      <c r="Y47" s="69"/>
      <c r="Z47" s="69"/>
      <c r="AA47" s="69"/>
      <c r="AB47" s="69"/>
      <c r="AC47" s="69"/>
      <c r="AD47" s="69"/>
      <c r="AE47" s="69"/>
      <c r="AF47" s="69"/>
      <c r="AG47" s="69"/>
    </row>
    <row r="48" spans="1:33" s="79" customFormat="1" ht="12.75">
      <c r="A48" t="s">
        <v>107</v>
      </c>
      <c r="B48" t="s">
        <v>89</v>
      </c>
      <c r="C48" s="77">
        <v>1.86992211723406</v>
      </c>
      <c r="D48" s="37">
        <v>31635</v>
      </c>
      <c r="E48" s="37">
        <v>486421</v>
      </c>
      <c r="F48" s="78">
        <f t="shared" si="2"/>
        <v>14.37603919709183</v>
      </c>
      <c r="G48" s="37">
        <v>36144</v>
      </c>
      <c r="H48" s="37">
        <v>463256</v>
      </c>
      <c r="I48" s="78">
        <f t="shared" si="3"/>
        <v>11.816954404603807</v>
      </c>
      <c r="J48">
        <v>9</v>
      </c>
      <c r="K48" s="69"/>
      <c r="L48" s="69"/>
      <c r="M48" s="69"/>
      <c r="N48" s="69"/>
      <c r="O48" s="69"/>
      <c r="P48" s="69"/>
      <c r="Q48" s="69"/>
      <c r="R48" s="69"/>
      <c r="S48" s="69"/>
      <c r="T48" s="69"/>
      <c r="U48" s="69"/>
      <c r="V48" s="69"/>
      <c r="W48" s="69"/>
      <c r="X48" s="69"/>
      <c r="Y48" s="69"/>
      <c r="Z48" s="69"/>
      <c r="AA48" s="69"/>
      <c r="AB48" s="69"/>
      <c r="AC48" s="69"/>
      <c r="AD48" s="69"/>
      <c r="AE48" s="69"/>
      <c r="AF48" s="69"/>
      <c r="AG48" s="69"/>
    </row>
    <row r="49" spans="1:33" s="79" customFormat="1" ht="12.75">
      <c r="A49" t="s">
        <v>125</v>
      </c>
      <c r="B49" t="s">
        <v>89</v>
      </c>
      <c r="C49" s="77">
        <v>1.82738964856409</v>
      </c>
      <c r="D49" s="37">
        <v>37544</v>
      </c>
      <c r="E49" s="37">
        <v>0</v>
      </c>
      <c r="F49" s="78">
        <f t="shared" si="2"/>
        <v>-1</v>
      </c>
      <c r="G49" s="37">
        <v>52159</v>
      </c>
      <c r="H49" s="37">
        <v>0</v>
      </c>
      <c r="I49" s="78">
        <f t="shared" si="3"/>
        <v>-1</v>
      </c>
      <c r="J49">
        <v>10</v>
      </c>
      <c r="K49" s="69"/>
      <c r="L49" s="69"/>
      <c r="M49" s="69"/>
      <c r="N49" s="69"/>
      <c r="O49" s="69"/>
      <c r="P49" s="69"/>
      <c r="Q49" s="69"/>
      <c r="R49" s="69"/>
      <c r="S49" s="69"/>
      <c r="T49" s="69"/>
      <c r="U49" s="69"/>
      <c r="V49" s="69"/>
      <c r="W49" s="69"/>
      <c r="X49" s="69"/>
      <c r="Y49" s="69"/>
      <c r="Z49" s="69"/>
      <c r="AA49" s="69"/>
      <c r="AB49" s="69"/>
      <c r="AC49" s="69"/>
      <c r="AD49" s="69"/>
      <c r="AE49" s="69"/>
      <c r="AF49" s="69"/>
      <c r="AG49" s="69"/>
    </row>
    <row r="50" spans="1:33" s="79" customFormat="1" ht="12.75">
      <c r="A50" t="s">
        <v>115</v>
      </c>
      <c r="B50" t="s">
        <v>89</v>
      </c>
      <c r="C50" s="77">
        <v>1.80969698243696</v>
      </c>
      <c r="D50" s="37">
        <v>26924</v>
      </c>
      <c r="E50" s="37">
        <v>936</v>
      </c>
      <c r="F50" s="78">
        <f t="shared" si="2"/>
        <v>-0.9652354776407666</v>
      </c>
      <c r="G50" s="37">
        <v>31228</v>
      </c>
      <c r="H50" s="37">
        <v>702</v>
      </c>
      <c r="I50" s="78">
        <f t="shared" si="3"/>
        <v>-0.9775201742026387</v>
      </c>
      <c r="J50">
        <v>11</v>
      </c>
      <c r="K50" s="69"/>
      <c r="L50" s="69"/>
      <c r="M50" s="69"/>
      <c r="N50" s="69"/>
      <c r="O50" s="69"/>
      <c r="P50" s="69"/>
      <c r="Q50" s="69"/>
      <c r="R50" s="69"/>
      <c r="S50" s="69"/>
      <c r="T50" s="69"/>
      <c r="U50" s="69"/>
      <c r="V50" s="69"/>
      <c r="W50" s="69"/>
      <c r="X50" s="69"/>
      <c r="Y50" s="69"/>
      <c r="Z50" s="69"/>
      <c r="AA50" s="69"/>
      <c r="AB50" s="69"/>
      <c r="AC50" s="69"/>
      <c r="AD50" s="69"/>
      <c r="AE50" s="69"/>
      <c r="AF50" s="69"/>
      <c r="AG50" s="69"/>
    </row>
    <row r="51" spans="1:33" s="79" customFormat="1" ht="12.75">
      <c r="A51" t="s">
        <v>120</v>
      </c>
      <c r="B51" t="s">
        <v>89</v>
      </c>
      <c r="C51" s="77">
        <v>1.62348605082175</v>
      </c>
      <c r="D51" s="37">
        <v>52800</v>
      </c>
      <c r="E51" s="37">
        <v>82000</v>
      </c>
      <c r="F51" s="78">
        <f t="shared" si="2"/>
        <v>0.553030303030303</v>
      </c>
      <c r="G51" s="37">
        <v>46339</v>
      </c>
      <c r="H51" s="37">
        <v>35690</v>
      </c>
      <c r="I51" s="78">
        <f t="shared" si="3"/>
        <v>-0.2298064265521483</v>
      </c>
      <c r="J51">
        <v>12</v>
      </c>
      <c r="K51" s="69"/>
      <c r="L51" s="69"/>
      <c r="M51" s="69"/>
      <c r="N51" s="69"/>
      <c r="O51" s="69"/>
      <c r="P51" s="69"/>
      <c r="Q51" s="69"/>
      <c r="R51" s="69"/>
      <c r="S51" s="69"/>
      <c r="T51" s="69"/>
      <c r="U51" s="69"/>
      <c r="V51" s="69"/>
      <c r="W51" s="69"/>
      <c r="X51" s="69"/>
      <c r="Y51" s="69"/>
      <c r="Z51" s="69"/>
      <c r="AA51" s="69"/>
      <c r="AB51" s="69"/>
      <c r="AC51" s="69"/>
      <c r="AD51" s="69"/>
      <c r="AE51" s="69"/>
      <c r="AF51" s="69"/>
      <c r="AG51" s="69"/>
    </row>
    <row r="52" spans="1:33" s="79" customFormat="1" ht="12.75">
      <c r="A52" t="s">
        <v>112</v>
      </c>
      <c r="B52" t="s">
        <v>89</v>
      </c>
      <c r="C52" s="77">
        <v>1.45381163091347</v>
      </c>
      <c r="D52" s="37">
        <v>0</v>
      </c>
      <c r="E52" s="37">
        <v>0</v>
      </c>
      <c r="F52" s="78"/>
      <c r="G52" s="37">
        <v>0</v>
      </c>
      <c r="H52" s="37">
        <v>0</v>
      </c>
      <c r="I52" s="78"/>
      <c r="J52">
        <v>13</v>
      </c>
      <c r="K52" s="69"/>
      <c r="L52" s="69"/>
      <c r="M52" s="69"/>
      <c r="N52" s="69"/>
      <c r="O52" s="69"/>
      <c r="P52" s="69"/>
      <c r="Q52" s="69"/>
      <c r="R52" s="69"/>
      <c r="S52" s="69"/>
      <c r="T52" s="69"/>
      <c r="U52" s="69"/>
      <c r="V52" s="69"/>
      <c r="W52" s="69"/>
      <c r="X52" s="69"/>
      <c r="Y52" s="69"/>
      <c r="Z52" s="69"/>
      <c r="AA52" s="69"/>
      <c r="AB52" s="69"/>
      <c r="AC52" s="69"/>
      <c r="AD52" s="69"/>
      <c r="AE52" s="69"/>
      <c r="AF52" s="69"/>
      <c r="AG52" s="69"/>
    </row>
    <row r="53" spans="1:33" s="79" customFormat="1" ht="12.75">
      <c r="A53" t="s">
        <v>114</v>
      </c>
      <c r="B53" t="s">
        <v>89</v>
      </c>
      <c r="C53" s="77">
        <v>1.45076358744206</v>
      </c>
      <c r="D53" s="37">
        <v>23922</v>
      </c>
      <c r="E53" s="37">
        <v>0</v>
      </c>
      <c r="F53" s="78">
        <f t="shared" si="2"/>
        <v>-1</v>
      </c>
      <c r="G53" s="37">
        <v>41409</v>
      </c>
      <c r="H53" s="37">
        <v>0</v>
      </c>
      <c r="I53" s="78">
        <f t="shared" si="3"/>
        <v>-1</v>
      </c>
      <c r="J53">
        <v>14</v>
      </c>
      <c r="K53" s="69"/>
      <c r="L53" s="69"/>
      <c r="M53" s="69"/>
      <c r="N53" s="69"/>
      <c r="O53" s="69"/>
      <c r="P53" s="69"/>
      <c r="Q53" s="69"/>
      <c r="R53" s="69"/>
      <c r="S53" s="69"/>
      <c r="T53" s="69"/>
      <c r="U53" s="69"/>
      <c r="V53" s="69"/>
      <c r="W53" s="69"/>
      <c r="X53" s="69"/>
      <c r="Y53" s="69"/>
      <c r="Z53" s="69"/>
      <c r="AA53" s="69"/>
      <c r="AB53" s="69"/>
      <c r="AC53" s="69"/>
      <c r="AD53" s="69"/>
      <c r="AE53" s="69"/>
      <c r="AF53" s="69"/>
      <c r="AG53" s="69"/>
    </row>
    <row r="54" spans="1:33" s="79" customFormat="1" ht="12.75">
      <c r="A54" t="s">
        <v>113</v>
      </c>
      <c r="B54" t="s">
        <v>86</v>
      </c>
      <c r="C54" s="77">
        <v>1.32281583160786</v>
      </c>
      <c r="D54" s="37">
        <v>1910</v>
      </c>
      <c r="E54" s="37">
        <v>470</v>
      </c>
      <c r="F54" s="78">
        <f t="shared" si="2"/>
        <v>-0.7539267015706806</v>
      </c>
      <c r="G54" s="37">
        <v>17655</v>
      </c>
      <c r="H54" s="37">
        <v>5359</v>
      </c>
      <c r="I54" s="78">
        <f t="shared" si="3"/>
        <v>-0.6964599263664685</v>
      </c>
      <c r="J54">
        <v>15</v>
      </c>
      <c r="K54" s="69"/>
      <c r="L54" s="69"/>
      <c r="M54" s="69"/>
      <c r="N54" s="69"/>
      <c r="O54" s="69"/>
      <c r="P54" s="69"/>
      <c r="Q54" s="69"/>
      <c r="R54" s="69"/>
      <c r="S54" s="69"/>
      <c r="T54" s="69"/>
      <c r="U54" s="69"/>
      <c r="V54" s="69"/>
      <c r="W54" s="69"/>
      <c r="X54" s="69"/>
      <c r="Y54" s="69"/>
      <c r="Z54" s="69"/>
      <c r="AA54" s="69"/>
      <c r="AB54" s="69"/>
      <c r="AC54" s="69"/>
      <c r="AD54" s="69"/>
      <c r="AE54" s="69"/>
      <c r="AF54" s="69"/>
      <c r="AG54" s="69"/>
    </row>
    <row r="55" spans="1:33" s="79" customFormat="1" ht="12.75">
      <c r="A55" t="s">
        <v>109</v>
      </c>
      <c r="B55" t="s">
        <v>89</v>
      </c>
      <c r="C55" s="77">
        <v>1.24030844798531</v>
      </c>
      <c r="D55" s="37">
        <v>0</v>
      </c>
      <c r="E55" s="37">
        <v>0</v>
      </c>
      <c r="F55" s="78"/>
      <c r="G55" s="37">
        <v>0</v>
      </c>
      <c r="H55" s="37">
        <v>0</v>
      </c>
      <c r="I55" s="78"/>
      <c r="J55">
        <v>16</v>
      </c>
      <c r="K55" s="69"/>
      <c r="L55" s="69"/>
      <c r="M55" s="69"/>
      <c r="N55" s="69"/>
      <c r="O55" s="69"/>
      <c r="P55" s="69"/>
      <c r="Q55" s="69"/>
      <c r="R55" s="69"/>
      <c r="S55" s="69"/>
      <c r="T55" s="69"/>
      <c r="U55" s="69"/>
      <c r="V55" s="69"/>
      <c r="W55" s="69"/>
      <c r="X55" s="69"/>
      <c r="Y55" s="69"/>
      <c r="Z55" s="69"/>
      <c r="AA55" s="69"/>
      <c r="AB55" s="69"/>
      <c r="AC55" s="69"/>
      <c r="AD55" s="69"/>
      <c r="AE55" s="69"/>
      <c r="AF55" s="69"/>
      <c r="AG55" s="69"/>
    </row>
    <row r="56" spans="1:33" s="79" customFormat="1" ht="12.75">
      <c r="A56" t="s">
        <v>111</v>
      </c>
      <c r="B56" t="s">
        <v>89</v>
      </c>
      <c r="C56" s="77">
        <v>1.22674990978492</v>
      </c>
      <c r="D56" s="37">
        <v>0</v>
      </c>
      <c r="E56" s="37">
        <v>0</v>
      </c>
      <c r="F56" s="78"/>
      <c r="G56" s="37">
        <v>0</v>
      </c>
      <c r="H56" s="37">
        <v>0</v>
      </c>
      <c r="I56" s="78"/>
      <c r="J56">
        <v>17</v>
      </c>
      <c r="K56" s="69"/>
      <c r="L56" s="69"/>
      <c r="M56" s="69"/>
      <c r="N56" s="69"/>
      <c r="O56" s="69"/>
      <c r="P56" s="69"/>
      <c r="Q56" s="69"/>
      <c r="R56" s="69"/>
      <c r="S56" s="69"/>
      <c r="T56" s="69"/>
      <c r="U56" s="69"/>
      <c r="V56" s="69"/>
      <c r="W56" s="69"/>
      <c r="X56" s="69"/>
      <c r="Y56" s="69"/>
      <c r="Z56" s="69"/>
      <c r="AA56" s="69"/>
      <c r="AB56" s="69"/>
      <c r="AC56" s="69"/>
      <c r="AD56" s="69"/>
      <c r="AE56" s="69"/>
      <c r="AF56" s="69"/>
      <c r="AG56" s="69"/>
    </row>
    <row r="57" spans="1:33" s="79" customFormat="1" ht="12.75">
      <c r="A57" t="s">
        <v>110</v>
      </c>
      <c r="B57" t="s">
        <v>86</v>
      </c>
      <c r="C57" s="77">
        <v>1.1723405820712</v>
      </c>
      <c r="D57" s="37">
        <v>672</v>
      </c>
      <c r="E57" s="37">
        <v>0</v>
      </c>
      <c r="F57" s="78">
        <f t="shared" si="2"/>
        <v>-1</v>
      </c>
      <c r="G57" s="37">
        <v>33462</v>
      </c>
      <c r="H57" s="37">
        <v>0</v>
      </c>
      <c r="I57" s="78">
        <f t="shared" si="3"/>
        <v>-1</v>
      </c>
      <c r="J57">
        <v>18</v>
      </c>
      <c r="K57" s="69"/>
      <c r="L57" s="69"/>
      <c r="M57" s="69"/>
      <c r="N57" s="69"/>
      <c r="O57" s="69"/>
      <c r="P57" s="69"/>
      <c r="Q57" s="69"/>
      <c r="R57" s="69"/>
      <c r="S57" s="69"/>
      <c r="T57" s="69"/>
      <c r="U57" s="69"/>
      <c r="V57" s="69"/>
      <c r="W57" s="69"/>
      <c r="X57" s="69"/>
      <c r="Y57" s="69"/>
      <c r="Z57" s="69"/>
      <c r="AA57" s="69"/>
      <c r="AB57" s="69"/>
      <c r="AC57" s="69"/>
      <c r="AD57" s="69"/>
      <c r="AE57" s="69"/>
      <c r="AF57" s="69"/>
      <c r="AG57" s="69"/>
    </row>
    <row r="58" spans="1:33" s="79" customFormat="1" ht="12.75">
      <c r="A58" t="s">
        <v>117</v>
      </c>
      <c r="B58" t="s">
        <v>89</v>
      </c>
      <c r="C58" s="77">
        <v>1.01545393074985</v>
      </c>
      <c r="D58" s="37">
        <v>0</v>
      </c>
      <c r="E58" s="37">
        <v>0</v>
      </c>
      <c r="F58" s="78"/>
      <c r="G58" s="37">
        <v>0</v>
      </c>
      <c r="H58" s="37">
        <v>0</v>
      </c>
      <c r="I58" s="78"/>
      <c r="J58">
        <v>19</v>
      </c>
      <c r="K58" s="69"/>
      <c r="L58" s="69"/>
      <c r="M58" s="69"/>
      <c r="N58" s="69"/>
      <c r="O58" s="69"/>
      <c r="P58" s="69"/>
      <c r="Q58" s="69"/>
      <c r="R58" s="69"/>
      <c r="S58" s="69"/>
      <c r="T58" s="69"/>
      <c r="U58" s="69"/>
      <c r="V58" s="69"/>
      <c r="W58" s="69"/>
      <c r="X58" s="69"/>
      <c r="Y58" s="69"/>
      <c r="Z58" s="69"/>
      <c r="AA58" s="69"/>
      <c r="AB58" s="69"/>
      <c r="AC58" s="69"/>
      <c r="AD58" s="69"/>
      <c r="AE58" s="69"/>
      <c r="AF58" s="69"/>
      <c r="AG58" s="69"/>
    </row>
    <row r="59" spans="1:33" s="79" customFormat="1" ht="12.75">
      <c r="A59" t="s">
        <v>122</v>
      </c>
      <c r="B59" t="s">
        <v>123</v>
      </c>
      <c r="C59" s="77">
        <v>0.947310889923589</v>
      </c>
      <c r="D59" s="37">
        <v>45</v>
      </c>
      <c r="E59" s="37">
        <v>0</v>
      </c>
      <c r="F59" s="78">
        <f t="shared" si="2"/>
        <v>-1</v>
      </c>
      <c r="G59" s="37">
        <v>27039</v>
      </c>
      <c r="H59" s="37">
        <v>0</v>
      </c>
      <c r="I59" s="78">
        <f t="shared" si="3"/>
        <v>-1</v>
      </c>
      <c r="J59">
        <v>20</v>
      </c>
      <c r="K59" s="69"/>
      <c r="L59" s="69"/>
      <c r="M59" s="69"/>
      <c r="N59" s="69"/>
      <c r="O59" s="69"/>
      <c r="P59" s="69"/>
      <c r="Q59" s="69"/>
      <c r="R59" s="69"/>
      <c r="S59" s="69"/>
      <c r="T59" s="69"/>
      <c r="U59" s="69"/>
      <c r="V59" s="69"/>
      <c r="W59" s="69"/>
      <c r="X59" s="69"/>
      <c r="Y59" s="69"/>
      <c r="Z59" s="69"/>
      <c r="AA59" s="69"/>
      <c r="AB59" s="69"/>
      <c r="AC59" s="69"/>
      <c r="AD59" s="69"/>
      <c r="AE59" s="69"/>
      <c r="AF59" s="69"/>
      <c r="AG59" s="69"/>
    </row>
    <row r="60" spans="1:10" s="69" customFormat="1" ht="12.75">
      <c r="A60" s="3"/>
      <c r="B60" s="80"/>
      <c r="C60" s="81"/>
      <c r="D60" s="82"/>
      <c r="E60" s="83"/>
      <c r="F60" s="83"/>
      <c r="G60" s="62"/>
      <c r="H60" s="82"/>
      <c r="I60" s="83"/>
      <c r="J60" s="83"/>
    </row>
    <row r="61" spans="1:33" s="2" customFormat="1" ht="12.75">
      <c r="A61" s="57" t="s">
        <v>232</v>
      </c>
      <c r="B61" s="57"/>
      <c r="C61" s="84">
        <f>SUM(C40:C60)</f>
        <v>95.616107683522</v>
      </c>
      <c r="D61" s="85"/>
      <c r="E61" s="58"/>
      <c r="F61" s="58"/>
      <c r="G61" s="58">
        <f>SUM(G40:G60)</f>
        <v>1690253</v>
      </c>
      <c r="H61" s="85">
        <f>SUM(H40:H60)</f>
        <v>823348</v>
      </c>
      <c r="I61" s="59">
        <f>+(H61-G61)/G61</f>
        <v>-0.5128847574889677</v>
      </c>
      <c r="J61" s="58"/>
      <c r="K61" s="69"/>
      <c r="L61" s="69"/>
      <c r="M61" s="69"/>
      <c r="N61" s="69"/>
      <c r="O61" s="69"/>
      <c r="P61" s="69"/>
      <c r="Q61" s="69"/>
      <c r="R61" s="69"/>
      <c r="S61" s="69"/>
      <c r="T61" s="69"/>
      <c r="U61" s="69"/>
      <c r="V61" s="69"/>
      <c r="W61" s="69"/>
      <c r="X61" s="69"/>
      <c r="Y61" s="69"/>
      <c r="Z61" s="69"/>
      <c r="AA61" s="69"/>
      <c r="AB61" s="69"/>
      <c r="AC61" s="69"/>
      <c r="AD61" s="69"/>
      <c r="AE61" s="69"/>
      <c r="AF61" s="69"/>
      <c r="AG61" s="69"/>
    </row>
    <row r="62" spans="3:10" s="69" customFormat="1" ht="12.75">
      <c r="C62" s="86"/>
      <c r="D62" s="87"/>
      <c r="E62" s="62"/>
      <c r="F62" s="62"/>
      <c r="G62" s="62"/>
      <c r="H62" s="87"/>
      <c r="I62" s="62"/>
      <c r="J62" s="62"/>
    </row>
    <row r="63" spans="1:10" s="69" customFormat="1" ht="12.75">
      <c r="A63" s="88" t="s">
        <v>75</v>
      </c>
      <c r="C63" s="86"/>
      <c r="D63" s="87"/>
      <c r="E63" s="62"/>
      <c r="F63" s="62"/>
      <c r="G63" s="62"/>
      <c r="H63" s="87"/>
      <c r="I63" s="62"/>
      <c r="J63" s="62"/>
    </row>
    <row r="64" spans="11:33" ht="12.75">
      <c r="K64" s="69"/>
      <c r="L64" s="69"/>
      <c r="M64" s="69"/>
      <c r="N64" s="69"/>
      <c r="O64" s="69"/>
      <c r="P64" s="69"/>
      <c r="Q64" s="69"/>
      <c r="R64" s="69"/>
      <c r="S64" s="69"/>
      <c r="T64" s="69"/>
      <c r="U64" s="69"/>
      <c r="V64" s="69"/>
      <c r="W64" s="69"/>
      <c r="X64" s="69"/>
      <c r="Y64" s="69"/>
      <c r="Z64" s="69"/>
      <c r="AA64" s="69"/>
      <c r="AB64" s="69"/>
      <c r="AC64" s="69"/>
      <c r="AD64" s="69"/>
      <c r="AE64" s="69"/>
      <c r="AF64" s="69"/>
      <c r="AG64" s="69"/>
    </row>
    <row r="65" spans="1:33" s="65" customFormat="1" ht="15.75" customHeight="1">
      <c r="A65" s="139" t="s">
        <v>81</v>
      </c>
      <c r="B65" s="139"/>
      <c r="C65" s="139"/>
      <c r="D65" s="139"/>
      <c r="E65" s="139"/>
      <c r="F65" s="139"/>
      <c r="G65" s="139"/>
      <c r="H65" s="139"/>
      <c r="I65" s="139"/>
      <c r="K65" s="69"/>
      <c r="L65" s="69"/>
      <c r="M65" s="69"/>
      <c r="N65" s="69"/>
      <c r="O65" s="69"/>
      <c r="P65" s="69"/>
      <c r="Q65" s="69"/>
      <c r="R65" s="69"/>
      <c r="S65" s="69"/>
      <c r="T65" s="69"/>
      <c r="U65" s="69"/>
      <c r="V65" s="69"/>
      <c r="W65" s="69"/>
      <c r="X65" s="69"/>
      <c r="Y65" s="69"/>
      <c r="Z65" s="69"/>
      <c r="AA65" s="69"/>
      <c r="AB65" s="69"/>
      <c r="AC65" s="69"/>
      <c r="AD65" s="69"/>
      <c r="AE65" s="69"/>
      <c r="AF65" s="69"/>
      <c r="AG65" s="69"/>
    </row>
    <row r="66" spans="1:33" s="65" customFormat="1" ht="15.75" customHeight="1">
      <c r="A66" s="138" t="s">
        <v>79</v>
      </c>
      <c r="B66" s="138"/>
      <c r="C66" s="138"/>
      <c r="D66" s="138"/>
      <c r="E66" s="138"/>
      <c r="F66" s="138"/>
      <c r="G66" s="138"/>
      <c r="H66" s="138"/>
      <c r="I66" s="138"/>
      <c r="K66" s="69"/>
      <c r="L66" s="69"/>
      <c r="M66" s="69"/>
      <c r="N66" s="69"/>
      <c r="O66" s="69"/>
      <c r="P66" s="69"/>
      <c r="Q66" s="69"/>
      <c r="R66" s="69"/>
      <c r="S66" s="69"/>
      <c r="T66" s="69"/>
      <c r="U66" s="69"/>
      <c r="V66" s="69"/>
      <c r="W66" s="69"/>
      <c r="X66" s="69"/>
      <c r="Y66" s="69"/>
      <c r="Z66" s="69"/>
      <c r="AA66" s="69"/>
      <c r="AB66" s="69"/>
      <c r="AC66" s="69"/>
      <c r="AD66" s="69"/>
      <c r="AE66" s="69"/>
      <c r="AF66" s="69"/>
      <c r="AG66" s="69"/>
    </row>
    <row r="67" spans="1:33" s="66" customFormat="1" ht="15.75" customHeight="1">
      <c r="A67" s="138" t="s">
        <v>61</v>
      </c>
      <c r="B67" s="138"/>
      <c r="C67" s="138"/>
      <c r="D67" s="138"/>
      <c r="E67" s="138"/>
      <c r="F67" s="138"/>
      <c r="G67" s="138"/>
      <c r="H67" s="138"/>
      <c r="I67" s="138"/>
      <c r="K67" s="69"/>
      <c r="L67" s="69"/>
      <c r="M67" s="69"/>
      <c r="N67" s="69"/>
      <c r="O67" s="69"/>
      <c r="P67" s="69"/>
      <c r="Q67" s="69"/>
      <c r="R67" s="69"/>
      <c r="S67" s="69"/>
      <c r="T67" s="69"/>
      <c r="U67" s="69"/>
      <c r="V67" s="69"/>
      <c r="W67" s="69"/>
      <c r="X67" s="69"/>
      <c r="Y67" s="69"/>
      <c r="Z67" s="69"/>
      <c r="AA67" s="69"/>
      <c r="AB67" s="69"/>
      <c r="AC67" s="69"/>
      <c r="AD67" s="69"/>
      <c r="AE67" s="69"/>
      <c r="AF67" s="69"/>
      <c r="AG67" s="69"/>
    </row>
    <row r="68" spans="1:33" s="66" customFormat="1" ht="15.75" customHeight="1">
      <c r="A68" s="97"/>
      <c r="B68" s="97"/>
      <c r="C68" s="97"/>
      <c r="D68" s="97"/>
      <c r="E68" s="97"/>
      <c r="F68" s="97"/>
      <c r="G68" s="97"/>
      <c r="H68" s="97"/>
      <c r="I68" s="97"/>
      <c r="K68" s="69"/>
      <c r="L68" s="69"/>
      <c r="M68" s="69"/>
      <c r="N68" s="69"/>
      <c r="O68" s="69"/>
      <c r="P68" s="69"/>
      <c r="Q68" s="69"/>
      <c r="R68" s="69"/>
      <c r="S68" s="69"/>
      <c r="T68" s="69"/>
      <c r="U68" s="69"/>
      <c r="V68" s="69"/>
      <c r="W68" s="69"/>
      <c r="X68" s="69"/>
      <c r="Y68" s="69"/>
      <c r="Z68" s="69"/>
      <c r="AA68" s="69"/>
      <c r="AB68" s="69"/>
      <c r="AC68" s="69"/>
      <c r="AD68" s="69"/>
      <c r="AE68" s="69"/>
      <c r="AF68" s="69"/>
      <c r="AG68" s="69"/>
    </row>
    <row r="69" spans="1:10" s="69" customFormat="1" ht="30.75" customHeight="1">
      <c r="A69" s="67" t="s">
        <v>234</v>
      </c>
      <c r="B69" s="67" t="s">
        <v>86</v>
      </c>
      <c r="C69" s="68" t="s">
        <v>228</v>
      </c>
      <c r="D69" s="137" t="s">
        <v>229</v>
      </c>
      <c r="E69" s="137"/>
      <c r="F69" s="137"/>
      <c r="G69" s="137" t="s">
        <v>323</v>
      </c>
      <c r="H69" s="137"/>
      <c r="I69" s="137"/>
      <c r="J69" s="67" t="s">
        <v>230</v>
      </c>
    </row>
    <row r="70" spans="1:10" s="69" customFormat="1" ht="15.75" customHeight="1">
      <c r="A70" s="70"/>
      <c r="B70" s="70"/>
      <c r="C70" s="71">
        <v>2007</v>
      </c>
      <c r="D70" s="137" t="str">
        <f>+D38</f>
        <v>Enero-Mayo</v>
      </c>
      <c r="E70" s="137"/>
      <c r="F70" s="67" t="s">
        <v>230</v>
      </c>
      <c r="G70" s="137" t="str">
        <f>+D70</f>
        <v>Enero-Mayo</v>
      </c>
      <c r="H70" s="137"/>
      <c r="I70" s="67" t="s">
        <v>230</v>
      </c>
      <c r="J70" s="72" t="s">
        <v>231</v>
      </c>
    </row>
    <row r="71" spans="1:10" s="69" customFormat="1" ht="15.75">
      <c r="A71" s="73"/>
      <c r="B71" s="73"/>
      <c r="C71" s="74"/>
      <c r="D71" s="75">
        <v>2007</v>
      </c>
      <c r="E71" s="75">
        <v>2008</v>
      </c>
      <c r="F71" s="76" t="s">
        <v>231</v>
      </c>
      <c r="G71" s="75">
        <v>2007</v>
      </c>
      <c r="H71" s="75">
        <v>2008</v>
      </c>
      <c r="I71" s="76" t="s">
        <v>231</v>
      </c>
      <c r="J71" s="73"/>
    </row>
    <row r="72" spans="1:33" s="79" customFormat="1" ht="12.75">
      <c r="A72" t="s">
        <v>107</v>
      </c>
      <c r="B72" t="s">
        <v>89</v>
      </c>
      <c r="C72" s="77">
        <v>86.4222470738727</v>
      </c>
      <c r="D72" s="37">
        <v>72370911</v>
      </c>
      <c r="E72" s="37">
        <v>120666942</v>
      </c>
      <c r="F72" s="78">
        <f>+(E72-D72)/D72</f>
        <v>0.6673403765775451</v>
      </c>
      <c r="G72" s="37">
        <v>106504483</v>
      </c>
      <c r="H72" s="37">
        <v>181471511</v>
      </c>
      <c r="I72" s="78">
        <f>+(H72-G72)/G72</f>
        <v>0.7038861265586351</v>
      </c>
      <c r="J72">
        <v>1</v>
      </c>
      <c r="K72" s="69"/>
      <c r="L72" s="69"/>
      <c r="M72" s="69"/>
      <c r="N72" s="69"/>
      <c r="O72" s="69"/>
      <c r="P72" s="69"/>
      <c r="Q72" s="69"/>
      <c r="R72" s="69"/>
      <c r="S72" s="69"/>
      <c r="T72" s="69"/>
      <c r="U72" s="69"/>
      <c r="V72" s="69"/>
      <c r="W72" s="69"/>
      <c r="X72" s="69"/>
      <c r="Y72" s="69"/>
      <c r="Z72" s="69"/>
      <c r="AA72" s="69"/>
      <c r="AB72" s="69"/>
      <c r="AC72" s="69"/>
      <c r="AD72" s="69"/>
      <c r="AE72" s="69"/>
      <c r="AF72" s="69"/>
      <c r="AG72" s="69"/>
    </row>
    <row r="73" spans="1:33" s="79" customFormat="1" ht="12.75">
      <c r="A73" t="s">
        <v>95</v>
      </c>
      <c r="B73" t="s">
        <v>89</v>
      </c>
      <c r="C73" s="77">
        <v>5.69313483364462</v>
      </c>
      <c r="D73" s="37">
        <v>106920</v>
      </c>
      <c r="E73" s="37">
        <v>0</v>
      </c>
      <c r="F73" s="78">
        <f>+(E73-D73)/D73</f>
        <v>-1</v>
      </c>
      <c r="G73" s="37">
        <v>28909</v>
      </c>
      <c r="H73" s="37">
        <v>0</v>
      </c>
      <c r="I73" s="78">
        <f>+(H73-G73)/G73</f>
        <v>-1</v>
      </c>
      <c r="J73">
        <v>2</v>
      </c>
      <c r="K73" s="69"/>
      <c r="L73" s="69"/>
      <c r="M73" s="69"/>
      <c r="N73" s="69"/>
      <c r="O73" s="69"/>
      <c r="P73" s="69"/>
      <c r="Q73" s="69"/>
      <c r="R73" s="69"/>
      <c r="S73" s="69"/>
      <c r="T73" s="69"/>
      <c r="U73" s="69"/>
      <c r="V73" s="69"/>
      <c r="W73" s="69"/>
      <c r="X73" s="69"/>
      <c r="Y73" s="69"/>
      <c r="Z73" s="69"/>
      <c r="AA73" s="69"/>
      <c r="AB73" s="69"/>
      <c r="AC73" s="69"/>
      <c r="AD73" s="69"/>
      <c r="AE73" s="69"/>
      <c r="AF73" s="69"/>
      <c r="AG73" s="69"/>
    </row>
    <row r="74" spans="1:33" s="79" customFormat="1" ht="12.75">
      <c r="A74" t="s">
        <v>108</v>
      </c>
      <c r="B74" t="s">
        <v>89</v>
      </c>
      <c r="C74" s="77">
        <v>3.9206087617149</v>
      </c>
      <c r="D74" s="37">
        <v>801905</v>
      </c>
      <c r="E74" s="37">
        <v>641759</v>
      </c>
      <c r="F74" s="78">
        <f aca="true" t="shared" si="4" ref="F74:F91">+(E74-D74)/D74</f>
        <v>-0.19970694783047868</v>
      </c>
      <c r="G74" s="37">
        <v>1652043</v>
      </c>
      <c r="H74" s="37">
        <v>1099814</v>
      </c>
      <c r="I74" s="78">
        <f aca="true" t="shared" si="5" ref="I74:I91">+(H74-G74)/G74</f>
        <v>-0.33427035494838814</v>
      </c>
      <c r="J74">
        <v>3</v>
      </c>
      <c r="K74" s="69"/>
      <c r="L74" s="69"/>
      <c r="M74" s="69"/>
      <c r="N74" s="69"/>
      <c r="O74" s="69"/>
      <c r="P74" s="69"/>
      <c r="Q74" s="69"/>
      <c r="R74" s="69"/>
      <c r="S74" s="69"/>
      <c r="T74" s="69"/>
      <c r="U74" s="69"/>
      <c r="V74" s="69"/>
      <c r="W74" s="69"/>
      <c r="X74" s="69"/>
      <c r="Y74" s="69"/>
      <c r="Z74" s="69"/>
      <c r="AA74" s="69"/>
      <c r="AB74" s="69"/>
      <c r="AC74" s="69"/>
      <c r="AD74" s="69"/>
      <c r="AE74" s="69"/>
      <c r="AF74" s="69"/>
      <c r="AG74" s="69"/>
    </row>
    <row r="75" spans="1:33" s="79" customFormat="1" ht="12.75">
      <c r="A75" t="s">
        <v>134</v>
      </c>
      <c r="B75" t="s">
        <v>89</v>
      </c>
      <c r="C75" s="77">
        <v>1.40966409324685</v>
      </c>
      <c r="D75" s="37">
        <v>0</v>
      </c>
      <c r="E75" s="37">
        <v>0</v>
      </c>
      <c r="F75" s="78"/>
      <c r="G75" s="37">
        <v>0</v>
      </c>
      <c r="H75" s="37">
        <v>0</v>
      </c>
      <c r="I75" s="78"/>
      <c r="J75">
        <v>4</v>
      </c>
      <c r="K75" s="69"/>
      <c r="L75" s="69"/>
      <c r="M75" s="69"/>
      <c r="N75" s="69"/>
      <c r="O75" s="69"/>
      <c r="P75" s="69"/>
      <c r="Q75" s="69"/>
      <c r="R75" s="69"/>
      <c r="S75" s="69"/>
      <c r="T75" s="69"/>
      <c r="U75" s="69"/>
      <c r="V75" s="69"/>
      <c r="W75" s="69"/>
      <c r="X75" s="69"/>
      <c r="Y75" s="69"/>
      <c r="Z75" s="69"/>
      <c r="AA75" s="69"/>
      <c r="AB75" s="69"/>
      <c r="AC75" s="69"/>
      <c r="AD75" s="69"/>
      <c r="AE75" s="69"/>
      <c r="AF75" s="69"/>
      <c r="AG75" s="69"/>
    </row>
    <row r="76" spans="1:33" s="79" customFormat="1" ht="12.75">
      <c r="A76" t="s">
        <v>116</v>
      </c>
      <c r="B76" t="s">
        <v>89</v>
      </c>
      <c r="C76" s="77">
        <v>0.491659686160726</v>
      </c>
      <c r="D76" s="37">
        <v>611896</v>
      </c>
      <c r="E76" s="37">
        <v>667775</v>
      </c>
      <c r="F76" s="78">
        <f t="shared" si="4"/>
        <v>0.0913210741694667</v>
      </c>
      <c r="G76" s="37">
        <v>720210</v>
      </c>
      <c r="H76" s="37">
        <v>757136</v>
      </c>
      <c r="I76" s="78">
        <f t="shared" si="5"/>
        <v>0.05127115702364588</v>
      </c>
      <c r="J76">
        <v>5</v>
      </c>
      <c r="K76" s="69"/>
      <c r="L76" s="69"/>
      <c r="M76" s="69"/>
      <c r="N76" s="69"/>
      <c r="O76" s="69"/>
      <c r="P76" s="69"/>
      <c r="Q76" s="69"/>
      <c r="R76" s="69"/>
      <c r="S76" s="69"/>
      <c r="T76" s="69"/>
      <c r="U76" s="69"/>
      <c r="V76" s="69"/>
      <c r="W76" s="69"/>
      <c r="X76" s="69"/>
      <c r="Y76" s="69"/>
      <c r="Z76" s="69"/>
      <c r="AA76" s="69"/>
      <c r="AB76" s="69"/>
      <c r="AC76" s="69"/>
      <c r="AD76" s="69"/>
      <c r="AE76" s="69"/>
      <c r="AF76" s="69"/>
      <c r="AG76" s="69"/>
    </row>
    <row r="77" spans="1:33" s="79" customFormat="1" ht="12.75">
      <c r="A77" t="s">
        <v>131</v>
      </c>
      <c r="B77" t="s">
        <v>89</v>
      </c>
      <c r="C77" s="77">
        <v>0.347482761198918</v>
      </c>
      <c r="D77" s="37">
        <v>0</v>
      </c>
      <c r="E77" s="37">
        <v>0</v>
      </c>
      <c r="F77" s="78"/>
      <c r="G77" s="37">
        <v>0</v>
      </c>
      <c r="H77" s="37">
        <v>0</v>
      </c>
      <c r="I77" s="78"/>
      <c r="J77">
        <v>6</v>
      </c>
      <c r="K77" s="69"/>
      <c r="L77" s="69"/>
      <c r="M77" s="69"/>
      <c r="N77" s="69"/>
      <c r="O77" s="69"/>
      <c r="P77" s="69"/>
      <c r="Q77" s="69"/>
      <c r="R77" s="69"/>
      <c r="S77" s="69"/>
      <c r="T77" s="69"/>
      <c r="U77" s="69"/>
      <c r="V77" s="69"/>
      <c r="W77" s="69"/>
      <c r="X77" s="69"/>
      <c r="Y77" s="69"/>
      <c r="Z77" s="69"/>
      <c r="AA77" s="69"/>
      <c r="AB77" s="69"/>
      <c r="AC77" s="69"/>
      <c r="AD77" s="69"/>
      <c r="AE77" s="69"/>
      <c r="AF77" s="69"/>
      <c r="AG77" s="69"/>
    </row>
    <row r="78" spans="1:33" s="79" customFormat="1" ht="12.75">
      <c r="A78" t="s">
        <v>100</v>
      </c>
      <c r="B78" t="s">
        <v>89</v>
      </c>
      <c r="C78" s="77">
        <v>0.333471403530203</v>
      </c>
      <c r="D78" s="37">
        <v>452668</v>
      </c>
      <c r="E78" s="37">
        <v>2630844</v>
      </c>
      <c r="F78" s="78">
        <f t="shared" si="4"/>
        <v>4.811862115280957</v>
      </c>
      <c r="G78" s="37">
        <v>362419</v>
      </c>
      <c r="H78" s="37">
        <v>1533152</v>
      </c>
      <c r="I78" s="78">
        <f t="shared" si="5"/>
        <v>3.2303300875505974</v>
      </c>
      <c r="J78">
        <v>7</v>
      </c>
      <c r="K78" s="69"/>
      <c r="L78" s="69"/>
      <c r="M78" s="69"/>
      <c r="N78" s="69"/>
      <c r="O78" s="69"/>
      <c r="P78" s="69"/>
      <c r="Q78" s="69"/>
      <c r="R78" s="69"/>
      <c r="S78" s="69"/>
      <c r="T78" s="69"/>
      <c r="U78" s="69"/>
      <c r="V78" s="69"/>
      <c r="W78" s="69"/>
      <c r="X78" s="69"/>
      <c r="Y78" s="69"/>
      <c r="Z78" s="69"/>
      <c r="AA78" s="69"/>
      <c r="AB78" s="69"/>
      <c r="AC78" s="69"/>
      <c r="AD78" s="69"/>
      <c r="AE78" s="69"/>
      <c r="AF78" s="69"/>
      <c r="AG78" s="69"/>
    </row>
    <row r="79" spans="1:33" s="79" customFormat="1" ht="12.75">
      <c r="A79" t="s">
        <v>130</v>
      </c>
      <c r="B79" t="s">
        <v>89</v>
      </c>
      <c r="C79" s="77">
        <v>0.309584998082712</v>
      </c>
      <c r="D79" s="37">
        <v>130657</v>
      </c>
      <c r="E79" s="37">
        <v>342954</v>
      </c>
      <c r="F79" s="78">
        <f t="shared" si="4"/>
        <v>1.6248421439341176</v>
      </c>
      <c r="G79" s="37">
        <v>454012</v>
      </c>
      <c r="H79" s="37">
        <v>1141690</v>
      </c>
      <c r="I79" s="78">
        <f t="shared" si="5"/>
        <v>1.514669215791653</v>
      </c>
      <c r="J79">
        <v>8</v>
      </c>
      <c r="K79" s="69"/>
      <c r="L79" s="69"/>
      <c r="M79" s="69"/>
      <c r="N79" s="69"/>
      <c r="O79" s="69"/>
      <c r="P79" s="69"/>
      <c r="Q79" s="69"/>
      <c r="R79" s="69"/>
      <c r="S79" s="69"/>
      <c r="T79" s="69"/>
      <c r="U79" s="69"/>
      <c r="V79" s="69"/>
      <c r="W79" s="69"/>
      <c r="X79" s="69"/>
      <c r="Y79" s="69"/>
      <c r="Z79" s="69"/>
      <c r="AA79" s="69"/>
      <c r="AB79" s="69"/>
      <c r="AC79" s="69"/>
      <c r="AD79" s="69"/>
      <c r="AE79" s="69"/>
      <c r="AF79" s="69"/>
      <c r="AG79" s="69"/>
    </row>
    <row r="80" spans="1:33" s="79" customFormat="1" ht="12.75">
      <c r="A80" t="s">
        <v>115</v>
      </c>
      <c r="B80" t="s">
        <v>89</v>
      </c>
      <c r="C80" s="77">
        <v>0.276529295060216</v>
      </c>
      <c r="D80" s="37">
        <v>419650</v>
      </c>
      <c r="E80" s="37">
        <v>185672</v>
      </c>
      <c r="F80" s="78">
        <f t="shared" si="4"/>
        <v>-0.5575551054450137</v>
      </c>
      <c r="G80" s="37">
        <v>405371</v>
      </c>
      <c r="H80" s="37">
        <v>177977</v>
      </c>
      <c r="I80" s="78">
        <f t="shared" si="5"/>
        <v>-0.560952806194819</v>
      </c>
      <c r="J80">
        <v>9</v>
      </c>
      <c r="K80" s="69"/>
      <c r="L80" s="69"/>
      <c r="M80" s="69"/>
      <c r="N80" s="69"/>
      <c r="O80" s="69"/>
      <c r="P80" s="69"/>
      <c r="Q80" s="69"/>
      <c r="R80" s="69"/>
      <c r="S80" s="69"/>
      <c r="T80" s="69"/>
      <c r="U80" s="69"/>
      <c r="V80" s="69"/>
      <c r="W80" s="69"/>
      <c r="X80" s="69"/>
      <c r="Y80" s="69"/>
      <c r="Z80" s="69"/>
      <c r="AA80" s="69"/>
      <c r="AB80" s="69"/>
      <c r="AC80" s="69"/>
      <c r="AD80" s="69"/>
      <c r="AE80" s="69"/>
      <c r="AF80" s="69"/>
      <c r="AG80" s="69"/>
    </row>
    <row r="81" spans="1:10" s="69" customFormat="1" ht="12.75">
      <c r="A81" t="s">
        <v>135</v>
      </c>
      <c r="B81" t="s">
        <v>89</v>
      </c>
      <c r="C81" s="77">
        <v>0.177442648334799</v>
      </c>
      <c r="D81" s="37">
        <v>324249</v>
      </c>
      <c r="E81" s="37">
        <v>1214612</v>
      </c>
      <c r="F81" s="78">
        <f t="shared" si="4"/>
        <v>2.7459236574361063</v>
      </c>
      <c r="G81" s="37">
        <v>260222</v>
      </c>
      <c r="H81" s="37">
        <v>673601</v>
      </c>
      <c r="I81" s="78">
        <f t="shared" si="5"/>
        <v>1.5885628424960225</v>
      </c>
      <c r="J81">
        <v>10</v>
      </c>
    </row>
    <row r="82" spans="1:10" s="69" customFormat="1" ht="12.75">
      <c r="A82" t="s">
        <v>125</v>
      </c>
      <c r="B82" t="s">
        <v>89</v>
      </c>
      <c r="C82" s="77">
        <v>0.150409347051163</v>
      </c>
      <c r="D82" s="37">
        <v>194239</v>
      </c>
      <c r="E82" s="37">
        <v>193648</v>
      </c>
      <c r="F82" s="78">
        <f t="shared" si="4"/>
        <v>-0.003042643341450481</v>
      </c>
      <c r="G82" s="37">
        <v>183461</v>
      </c>
      <c r="H82" s="37">
        <v>184743</v>
      </c>
      <c r="I82" s="78">
        <f t="shared" si="5"/>
        <v>0.006987861180305351</v>
      </c>
      <c r="J82">
        <v>11</v>
      </c>
    </row>
    <row r="83" spans="1:10" s="69" customFormat="1" ht="12.75">
      <c r="A83" t="s">
        <v>132</v>
      </c>
      <c r="B83" t="s">
        <v>89</v>
      </c>
      <c r="C83" s="77">
        <v>0.0962984220073234</v>
      </c>
      <c r="D83" s="37">
        <v>60230</v>
      </c>
      <c r="E83" s="37">
        <v>0</v>
      </c>
      <c r="F83" s="78">
        <f t="shared" si="4"/>
        <v>-1</v>
      </c>
      <c r="G83" s="37">
        <v>141224</v>
      </c>
      <c r="H83" s="37">
        <v>0</v>
      </c>
      <c r="I83" s="78">
        <f t="shared" si="5"/>
        <v>-1</v>
      </c>
      <c r="J83">
        <v>12</v>
      </c>
    </row>
    <row r="84" spans="1:10" s="69" customFormat="1" ht="12.75">
      <c r="A84" t="s">
        <v>120</v>
      </c>
      <c r="B84" t="s">
        <v>89</v>
      </c>
      <c r="C84" s="77">
        <v>0.0934924682986043</v>
      </c>
      <c r="D84" s="37">
        <v>114614</v>
      </c>
      <c r="E84" s="37">
        <v>82688</v>
      </c>
      <c r="F84" s="78">
        <f t="shared" si="4"/>
        <v>-0.2785523583506378</v>
      </c>
      <c r="G84" s="37">
        <v>117349</v>
      </c>
      <c r="H84" s="37">
        <v>101410</v>
      </c>
      <c r="I84" s="78">
        <f t="shared" si="5"/>
        <v>-0.13582561419355937</v>
      </c>
      <c r="J84">
        <v>13</v>
      </c>
    </row>
    <row r="85" spans="1:10" s="69" customFormat="1" ht="12.75">
      <c r="A85" t="s">
        <v>136</v>
      </c>
      <c r="B85" t="s">
        <v>89</v>
      </c>
      <c r="C85" s="77">
        <v>0.0402100326244112</v>
      </c>
      <c r="D85" s="37">
        <v>48367</v>
      </c>
      <c r="E85" s="37">
        <v>30705</v>
      </c>
      <c r="F85" s="78">
        <f t="shared" si="4"/>
        <v>-0.3651663324167304</v>
      </c>
      <c r="G85" s="37">
        <v>58969</v>
      </c>
      <c r="H85" s="37">
        <v>102449</v>
      </c>
      <c r="I85" s="78">
        <f t="shared" si="5"/>
        <v>0.7373365666706235</v>
      </c>
      <c r="J85">
        <v>14</v>
      </c>
    </row>
    <row r="86" spans="1:10" s="69" customFormat="1" ht="12.75">
      <c r="A86" t="s">
        <v>133</v>
      </c>
      <c r="B86" t="s">
        <v>89</v>
      </c>
      <c r="C86" s="77">
        <v>0.0379345848659676</v>
      </c>
      <c r="D86" s="37">
        <v>0</v>
      </c>
      <c r="E86" s="37">
        <v>0</v>
      </c>
      <c r="F86" s="78"/>
      <c r="G86" s="37">
        <v>0</v>
      </c>
      <c r="H86" s="37">
        <v>0</v>
      </c>
      <c r="I86" s="78"/>
      <c r="J86">
        <v>15</v>
      </c>
    </row>
    <row r="87" spans="1:10" s="69" customFormat="1" ht="12.75">
      <c r="A87" t="s">
        <v>118</v>
      </c>
      <c r="B87" t="s">
        <v>119</v>
      </c>
      <c r="C87" s="77">
        <v>0.0335098379362282</v>
      </c>
      <c r="D87" s="37">
        <v>0</v>
      </c>
      <c r="E87" s="37">
        <v>18180</v>
      </c>
      <c r="F87" s="78"/>
      <c r="G87" s="37">
        <v>0</v>
      </c>
      <c r="H87" s="37">
        <v>63086</v>
      </c>
      <c r="I87" s="78"/>
      <c r="J87">
        <v>16</v>
      </c>
    </row>
    <row r="88" spans="1:10" s="69" customFormat="1" ht="12.75">
      <c r="A88" t="s">
        <v>102</v>
      </c>
      <c r="B88" t="s">
        <v>89</v>
      </c>
      <c r="C88" s="77">
        <v>0.0314171351580851</v>
      </c>
      <c r="D88" s="37">
        <v>40065</v>
      </c>
      <c r="E88" s="37">
        <v>0</v>
      </c>
      <c r="F88" s="78">
        <f t="shared" si="4"/>
        <v>-1</v>
      </c>
      <c r="G88" s="37">
        <v>46074</v>
      </c>
      <c r="H88" s="37">
        <v>0</v>
      </c>
      <c r="I88" s="78">
        <f t="shared" si="5"/>
        <v>-1</v>
      </c>
      <c r="J88">
        <v>17</v>
      </c>
    </row>
    <row r="89" spans="1:10" s="69" customFormat="1" ht="12.75">
      <c r="A89" t="s">
        <v>127</v>
      </c>
      <c r="B89" t="s">
        <v>89</v>
      </c>
      <c r="C89" s="77">
        <v>0.0305034102565825</v>
      </c>
      <c r="D89" s="37">
        <v>9280</v>
      </c>
      <c r="E89" s="37">
        <v>31542</v>
      </c>
      <c r="F89" s="78">
        <f t="shared" si="4"/>
        <v>2.3989224137931036</v>
      </c>
      <c r="G89" s="37">
        <v>41694</v>
      </c>
      <c r="H89" s="37">
        <v>61421</v>
      </c>
      <c r="I89" s="78">
        <f t="shared" si="5"/>
        <v>0.47313762172015156</v>
      </c>
      <c r="J89">
        <v>18</v>
      </c>
    </row>
    <row r="90" spans="1:10" s="69" customFormat="1" ht="12.75">
      <c r="A90" t="s">
        <v>128</v>
      </c>
      <c r="B90" t="s">
        <v>89</v>
      </c>
      <c r="C90" s="77">
        <v>0.0269426106777415</v>
      </c>
      <c r="D90" s="37">
        <v>0</v>
      </c>
      <c r="E90" s="37">
        <v>0</v>
      </c>
      <c r="F90" s="78"/>
      <c r="G90" s="37">
        <v>0</v>
      </c>
      <c r="H90" s="37">
        <v>0</v>
      </c>
      <c r="I90" s="78"/>
      <c r="J90">
        <v>19</v>
      </c>
    </row>
    <row r="91" spans="1:10" s="69" customFormat="1" ht="12.75">
      <c r="A91" t="s">
        <v>129</v>
      </c>
      <c r="B91" t="s">
        <v>89</v>
      </c>
      <c r="C91" s="77">
        <v>0.0235270524451841</v>
      </c>
      <c r="D91" s="37">
        <v>21820</v>
      </c>
      <c r="E91" s="37">
        <v>19871</v>
      </c>
      <c r="F91" s="78">
        <f t="shared" si="4"/>
        <v>-0.08932172318973419</v>
      </c>
      <c r="G91" s="37">
        <v>34503</v>
      </c>
      <c r="H91" s="37">
        <v>61552</v>
      </c>
      <c r="I91" s="78">
        <f t="shared" si="5"/>
        <v>0.7839608150015941</v>
      </c>
      <c r="J91">
        <v>20</v>
      </c>
    </row>
    <row r="92" spans="1:10" s="69" customFormat="1" ht="12.75">
      <c r="A92" s="3"/>
      <c r="B92" s="80"/>
      <c r="C92" s="81"/>
      <c r="D92" s="82"/>
      <c r="E92" s="83"/>
      <c r="F92" s="83"/>
      <c r="G92" s="62"/>
      <c r="H92" s="82"/>
      <c r="I92" s="83"/>
      <c r="J92" s="83"/>
    </row>
    <row r="93" spans="1:33" s="2" customFormat="1" ht="12.75">
      <c r="A93" s="57" t="s">
        <v>232</v>
      </c>
      <c r="B93" s="57"/>
      <c r="C93" s="84">
        <f>SUM(C72:C92)</f>
        <v>99.94607045616793</v>
      </c>
      <c r="D93" s="85"/>
      <c r="E93" s="58"/>
      <c r="F93" s="58"/>
      <c r="G93" s="58">
        <f>SUM(G72:G92)</f>
        <v>111010943</v>
      </c>
      <c r="H93" s="85">
        <f>SUM(H72:H92)</f>
        <v>187429542</v>
      </c>
      <c r="I93" s="59">
        <f>+(H93-G93)/G93</f>
        <v>0.6883879817145594</v>
      </c>
      <c r="J93" s="58"/>
      <c r="K93" s="69"/>
      <c r="L93" s="69"/>
      <c r="M93" s="69"/>
      <c r="N93" s="69"/>
      <c r="O93" s="69"/>
      <c r="P93" s="69"/>
      <c r="Q93" s="69"/>
      <c r="R93" s="69"/>
      <c r="S93" s="69"/>
      <c r="T93" s="69"/>
      <c r="U93" s="69"/>
      <c r="V93" s="69"/>
      <c r="W93" s="69"/>
      <c r="X93" s="69"/>
      <c r="Y93" s="69"/>
      <c r="Z93" s="69"/>
      <c r="AA93" s="69"/>
      <c r="AB93" s="69"/>
      <c r="AC93" s="69"/>
      <c r="AD93" s="69"/>
      <c r="AE93" s="69"/>
      <c r="AF93" s="69"/>
      <c r="AG93" s="69"/>
    </row>
    <row r="94" spans="3:10" s="69" customFormat="1" ht="12.75">
      <c r="C94" s="86"/>
      <c r="D94" s="87"/>
      <c r="E94" s="62"/>
      <c r="F94" s="62"/>
      <c r="G94" s="62"/>
      <c r="H94" s="87"/>
      <c r="I94" s="62"/>
      <c r="J94" s="62"/>
    </row>
    <row r="95" spans="1:10" s="69" customFormat="1" ht="12.75">
      <c r="A95" s="88" t="s">
        <v>75</v>
      </c>
      <c r="C95" s="86"/>
      <c r="D95" s="87"/>
      <c r="E95" s="62"/>
      <c r="F95" s="62"/>
      <c r="G95" s="62"/>
      <c r="H95" s="87"/>
      <c r="I95" s="62"/>
      <c r="J95" s="62"/>
    </row>
    <row r="96" spans="11:33" ht="12.75">
      <c r="K96" s="69"/>
      <c r="L96" s="69"/>
      <c r="M96" s="69"/>
      <c r="N96" s="69"/>
      <c r="O96" s="69"/>
      <c r="P96" s="69"/>
      <c r="Q96" s="69"/>
      <c r="R96" s="69"/>
      <c r="S96" s="69"/>
      <c r="T96" s="69"/>
      <c r="U96" s="69"/>
      <c r="V96" s="69"/>
      <c r="W96" s="69"/>
      <c r="X96" s="69"/>
      <c r="Y96" s="69"/>
      <c r="Z96" s="69"/>
      <c r="AA96" s="69"/>
      <c r="AB96" s="69"/>
      <c r="AC96" s="69"/>
      <c r="AD96" s="69"/>
      <c r="AE96" s="69"/>
      <c r="AF96" s="69"/>
      <c r="AG96" s="69"/>
    </row>
    <row r="97" spans="1:33" s="65" customFormat="1" ht="15.75" customHeight="1">
      <c r="A97" s="139" t="s">
        <v>76</v>
      </c>
      <c r="B97" s="139"/>
      <c r="C97" s="139"/>
      <c r="D97" s="139"/>
      <c r="E97" s="139"/>
      <c r="F97" s="139"/>
      <c r="G97" s="139"/>
      <c r="H97" s="139"/>
      <c r="I97" s="139"/>
      <c r="K97" s="69"/>
      <c r="L97" s="69"/>
      <c r="M97" s="69"/>
      <c r="N97" s="69"/>
      <c r="O97" s="69"/>
      <c r="P97" s="69"/>
      <c r="Q97" s="69"/>
      <c r="R97" s="69"/>
      <c r="S97" s="69"/>
      <c r="T97" s="69"/>
      <c r="U97" s="69"/>
      <c r="V97" s="69"/>
      <c r="W97" s="69"/>
      <c r="X97" s="69"/>
      <c r="Y97" s="69"/>
      <c r="Z97" s="69"/>
      <c r="AA97" s="69"/>
      <c r="AB97" s="69"/>
      <c r="AC97" s="69"/>
      <c r="AD97" s="69"/>
      <c r="AE97" s="69"/>
      <c r="AF97" s="69"/>
      <c r="AG97" s="69"/>
    </row>
    <row r="98" spans="1:33" s="65" customFormat="1" ht="15.75" customHeight="1">
      <c r="A98" s="138" t="s">
        <v>79</v>
      </c>
      <c r="B98" s="138"/>
      <c r="C98" s="138"/>
      <c r="D98" s="138"/>
      <c r="E98" s="138"/>
      <c r="F98" s="138"/>
      <c r="G98" s="138"/>
      <c r="H98" s="138"/>
      <c r="I98" s="138"/>
      <c r="K98" s="69"/>
      <c r="L98" s="69"/>
      <c r="M98" s="69"/>
      <c r="N98" s="69"/>
      <c r="O98" s="69"/>
      <c r="P98" s="69"/>
      <c r="Q98" s="69"/>
      <c r="R98" s="69"/>
      <c r="S98" s="69"/>
      <c r="T98" s="69"/>
      <c r="U98" s="69"/>
      <c r="V98" s="69"/>
      <c r="W98" s="69"/>
      <c r="X98" s="69"/>
      <c r="Y98" s="69"/>
      <c r="Z98" s="69"/>
      <c r="AA98" s="69"/>
      <c r="AB98" s="69"/>
      <c r="AC98" s="69"/>
      <c r="AD98" s="69"/>
      <c r="AE98" s="69"/>
      <c r="AF98" s="69"/>
      <c r="AG98" s="69"/>
    </row>
    <row r="99" spans="1:33" s="66" customFormat="1" ht="15.75" customHeight="1">
      <c r="A99" s="138" t="s">
        <v>62</v>
      </c>
      <c r="B99" s="138"/>
      <c r="C99" s="138"/>
      <c r="D99" s="138"/>
      <c r="E99" s="138"/>
      <c r="F99" s="138"/>
      <c r="G99" s="138"/>
      <c r="H99" s="138"/>
      <c r="I99" s="138"/>
      <c r="K99" s="69"/>
      <c r="L99" s="69"/>
      <c r="M99" s="69"/>
      <c r="N99" s="69"/>
      <c r="O99" s="69"/>
      <c r="P99" s="69"/>
      <c r="Q99" s="69"/>
      <c r="R99" s="69"/>
      <c r="S99" s="69"/>
      <c r="T99" s="69"/>
      <c r="U99" s="69"/>
      <c r="V99" s="69"/>
      <c r="W99" s="69"/>
      <c r="X99" s="69"/>
      <c r="Y99" s="69"/>
      <c r="Z99" s="69"/>
      <c r="AA99" s="69"/>
      <c r="AB99" s="69"/>
      <c r="AC99" s="69"/>
      <c r="AD99" s="69"/>
      <c r="AE99" s="69"/>
      <c r="AF99" s="69"/>
      <c r="AG99" s="69"/>
    </row>
    <row r="100" spans="1:33" s="66" customFormat="1" ht="15.75" customHeight="1">
      <c r="A100" s="97"/>
      <c r="B100" s="97"/>
      <c r="C100" s="97"/>
      <c r="D100" s="97"/>
      <c r="E100" s="97"/>
      <c r="F100" s="97"/>
      <c r="G100" s="97"/>
      <c r="H100" s="97"/>
      <c r="I100" s="97"/>
      <c r="K100" s="69"/>
      <c r="L100" s="69"/>
      <c r="M100" s="69"/>
      <c r="N100" s="69"/>
      <c r="O100" s="69"/>
      <c r="P100" s="69"/>
      <c r="Q100" s="69"/>
      <c r="R100" s="69"/>
      <c r="S100" s="69"/>
      <c r="T100" s="69"/>
      <c r="U100" s="69"/>
      <c r="V100" s="69"/>
      <c r="W100" s="69"/>
      <c r="X100" s="69"/>
      <c r="Y100" s="69"/>
      <c r="Z100" s="69"/>
      <c r="AA100" s="69"/>
      <c r="AB100" s="69"/>
      <c r="AC100" s="69"/>
      <c r="AD100" s="69"/>
      <c r="AE100" s="69"/>
      <c r="AF100" s="69"/>
      <c r="AG100" s="69"/>
    </row>
    <row r="101" spans="1:10" s="69" customFormat="1" ht="30.75" customHeight="1">
      <c r="A101" s="67" t="s">
        <v>235</v>
      </c>
      <c r="B101" s="67" t="s">
        <v>86</v>
      </c>
      <c r="C101" s="68" t="s">
        <v>228</v>
      </c>
      <c r="D101" s="137" t="s">
        <v>229</v>
      </c>
      <c r="E101" s="137"/>
      <c r="F101" s="137"/>
      <c r="G101" s="137" t="s">
        <v>323</v>
      </c>
      <c r="H101" s="137"/>
      <c r="I101" s="137"/>
      <c r="J101" s="67" t="s">
        <v>230</v>
      </c>
    </row>
    <row r="102" spans="1:10" s="69" customFormat="1" ht="15.75" customHeight="1">
      <c r="A102" s="70"/>
      <c r="B102" s="70"/>
      <c r="C102" s="71">
        <v>2007</v>
      </c>
      <c r="D102" s="137" t="str">
        <f>+D70</f>
        <v>Enero-Mayo</v>
      </c>
      <c r="E102" s="137"/>
      <c r="F102" s="67" t="s">
        <v>230</v>
      </c>
      <c r="G102" s="137" t="str">
        <f>+D102</f>
        <v>Enero-Mayo</v>
      </c>
      <c r="H102" s="137"/>
      <c r="I102" s="67" t="s">
        <v>230</v>
      </c>
      <c r="J102" s="72" t="s">
        <v>231</v>
      </c>
    </row>
    <row r="103" spans="1:10" s="69" customFormat="1" ht="15.75">
      <c r="A103" s="73"/>
      <c r="B103" s="73"/>
      <c r="C103" s="74"/>
      <c r="D103" s="75">
        <v>2007</v>
      </c>
      <c r="E103" s="75">
        <v>2008</v>
      </c>
      <c r="F103" s="76" t="s">
        <v>231</v>
      </c>
      <c r="G103" s="75">
        <v>2007</v>
      </c>
      <c r="H103" s="75">
        <v>2008</v>
      </c>
      <c r="I103" s="76" t="s">
        <v>231</v>
      </c>
      <c r="J103" s="73"/>
    </row>
    <row r="104" spans="1:33" s="79" customFormat="1" ht="12.75">
      <c r="A104" t="s">
        <v>107</v>
      </c>
      <c r="B104" t="s">
        <v>89</v>
      </c>
      <c r="C104" s="77">
        <v>64.1135665981826</v>
      </c>
      <c r="D104" s="37">
        <v>176330874</v>
      </c>
      <c r="E104" s="37">
        <v>156036295</v>
      </c>
      <c r="F104" s="78">
        <f>+(E104-D104)/D104</f>
        <v>-0.11509373565516383</v>
      </c>
      <c r="G104" s="37">
        <v>239738261</v>
      </c>
      <c r="H104" s="37">
        <v>186372629</v>
      </c>
      <c r="I104" s="78">
        <f>+(H104-G104)/G104</f>
        <v>-0.22259956244531198</v>
      </c>
      <c r="J104">
        <v>1</v>
      </c>
      <c r="K104" s="69"/>
      <c r="L104" s="69"/>
      <c r="M104" s="69"/>
      <c r="N104" s="69"/>
      <c r="O104" s="69"/>
      <c r="P104" s="69"/>
      <c r="Q104" s="69"/>
      <c r="R104" s="69"/>
      <c r="S104" s="69"/>
      <c r="T104" s="69"/>
      <c r="U104" s="69"/>
      <c r="V104" s="69"/>
      <c r="W104" s="69"/>
      <c r="X104" s="69"/>
      <c r="Y104" s="69"/>
      <c r="Z104" s="69"/>
      <c r="AA104" s="69"/>
      <c r="AB104" s="69"/>
      <c r="AC104" s="69"/>
      <c r="AD104" s="69"/>
      <c r="AE104" s="69"/>
      <c r="AF104" s="69"/>
      <c r="AG104" s="69"/>
    </row>
    <row r="105" spans="1:33" s="79" customFormat="1" ht="12.75">
      <c r="A105" t="s">
        <v>95</v>
      </c>
      <c r="B105" t="s">
        <v>89</v>
      </c>
      <c r="C105" s="77">
        <v>12.7053733184605</v>
      </c>
      <c r="D105" s="37">
        <v>14370548</v>
      </c>
      <c r="E105" s="37">
        <v>7258122</v>
      </c>
      <c r="F105" s="78">
        <f>+(E105-D105)/D105</f>
        <v>-0.49493074307256757</v>
      </c>
      <c r="G105" s="37">
        <v>10980354</v>
      </c>
      <c r="H105" s="37">
        <v>8276020</v>
      </c>
      <c r="I105" s="78">
        <f>+(H105-G105)/G105</f>
        <v>-0.24628841656653327</v>
      </c>
      <c r="J105">
        <v>2</v>
      </c>
      <c r="K105" s="69"/>
      <c r="L105" s="69"/>
      <c r="M105" s="69"/>
      <c r="N105" s="69"/>
      <c r="O105" s="69"/>
      <c r="P105" s="69"/>
      <c r="Q105" s="69"/>
      <c r="R105" s="69"/>
      <c r="S105" s="69"/>
      <c r="T105" s="69"/>
      <c r="U105" s="69"/>
      <c r="V105" s="69"/>
      <c r="W105" s="69"/>
      <c r="X105" s="69"/>
      <c r="Y105" s="69"/>
      <c r="Z105" s="69"/>
      <c r="AA105" s="69"/>
      <c r="AB105" s="69"/>
      <c r="AC105" s="69"/>
      <c r="AD105" s="69"/>
      <c r="AE105" s="69"/>
      <c r="AF105" s="69"/>
      <c r="AG105" s="69"/>
    </row>
    <row r="106" spans="1:33" s="79" customFormat="1" ht="12.75">
      <c r="A106" t="s">
        <v>131</v>
      </c>
      <c r="B106" t="s">
        <v>89</v>
      </c>
      <c r="C106" s="77">
        <v>5.12403665493459</v>
      </c>
      <c r="D106" s="37">
        <v>2464434</v>
      </c>
      <c r="E106" s="37">
        <v>582394</v>
      </c>
      <c r="F106" s="78">
        <f aca="true" t="shared" si="6" ref="F106:F123">+(E106-D106)/D106</f>
        <v>-0.7636804231722172</v>
      </c>
      <c r="G106" s="37">
        <v>3191873</v>
      </c>
      <c r="H106" s="37">
        <v>580268</v>
      </c>
      <c r="I106" s="78">
        <f aca="true" t="shared" si="7" ref="I106:I123">+(H106-G106)/G106</f>
        <v>-0.8182045463588307</v>
      </c>
      <c r="J106">
        <v>3</v>
      </c>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row>
    <row r="107" spans="1:33" s="79" customFormat="1" ht="12.75">
      <c r="A107" t="s">
        <v>134</v>
      </c>
      <c r="B107" t="s">
        <v>89</v>
      </c>
      <c r="C107" s="77">
        <v>4.65927209437272</v>
      </c>
      <c r="D107" s="37">
        <v>2213644</v>
      </c>
      <c r="E107" s="37">
        <v>12384</v>
      </c>
      <c r="F107" s="78">
        <f t="shared" si="6"/>
        <v>-0.9944056045145471</v>
      </c>
      <c r="G107" s="37">
        <v>2394608</v>
      </c>
      <c r="H107" s="37">
        <v>7430</v>
      </c>
      <c r="I107" s="78">
        <f t="shared" si="7"/>
        <v>-0.996897195699672</v>
      </c>
      <c r="J107">
        <v>4</v>
      </c>
      <c r="K107" s="69"/>
      <c r="L107" s="69"/>
      <c r="M107" s="69"/>
      <c r="N107" s="69"/>
      <c r="O107" s="69"/>
      <c r="P107" s="69"/>
      <c r="Q107" s="69"/>
      <c r="R107" s="69"/>
      <c r="S107" s="69"/>
      <c r="T107" s="69"/>
      <c r="U107" s="69"/>
      <c r="V107" s="69"/>
      <c r="W107" s="69"/>
      <c r="X107" s="69"/>
      <c r="Y107" s="69"/>
      <c r="Z107" s="69"/>
      <c r="AA107" s="69"/>
      <c r="AB107" s="69"/>
      <c r="AC107" s="69"/>
      <c r="AD107" s="69"/>
      <c r="AE107" s="69"/>
      <c r="AF107" s="69"/>
      <c r="AG107" s="69"/>
    </row>
    <row r="108" spans="1:33" s="79" customFormat="1" ht="12.75">
      <c r="A108" t="s">
        <v>140</v>
      </c>
      <c r="B108" t="s">
        <v>89</v>
      </c>
      <c r="C108" s="77">
        <v>2.32270522106744</v>
      </c>
      <c r="D108" s="37">
        <v>867312</v>
      </c>
      <c r="E108" s="37">
        <v>1183880</v>
      </c>
      <c r="F108" s="78">
        <f t="shared" si="6"/>
        <v>0.36499898537089304</v>
      </c>
      <c r="G108" s="37">
        <v>1068948</v>
      </c>
      <c r="H108" s="37">
        <v>1602903</v>
      </c>
      <c r="I108" s="78">
        <f t="shared" si="7"/>
        <v>0.49951447591463755</v>
      </c>
      <c r="J108">
        <v>5</v>
      </c>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row>
    <row r="109" spans="1:33" s="79" customFormat="1" ht="12.75">
      <c r="A109" t="s">
        <v>141</v>
      </c>
      <c r="B109" t="s">
        <v>89</v>
      </c>
      <c r="C109" s="77">
        <v>1.30997681750811</v>
      </c>
      <c r="D109" s="37">
        <v>405977</v>
      </c>
      <c r="E109" s="37">
        <v>556098</v>
      </c>
      <c r="F109" s="78">
        <f t="shared" si="6"/>
        <v>0.3697771055995783</v>
      </c>
      <c r="G109" s="37">
        <v>1024476</v>
      </c>
      <c r="H109" s="37">
        <v>1789847</v>
      </c>
      <c r="I109" s="78">
        <f t="shared" si="7"/>
        <v>0.7470853392368392</v>
      </c>
      <c r="J109">
        <v>6</v>
      </c>
      <c r="K109" s="69"/>
      <c r="L109" s="69"/>
      <c r="M109" s="69"/>
      <c r="N109" s="69"/>
      <c r="O109" s="69"/>
      <c r="P109" s="69"/>
      <c r="Q109" s="69"/>
      <c r="R109" s="69"/>
      <c r="S109" s="69"/>
      <c r="T109" s="69"/>
      <c r="U109" s="69"/>
      <c r="V109" s="69"/>
      <c r="W109" s="69"/>
      <c r="X109" s="69"/>
      <c r="Y109" s="69"/>
      <c r="Z109" s="69"/>
      <c r="AA109" s="69"/>
      <c r="AB109" s="69"/>
      <c r="AC109" s="69"/>
      <c r="AD109" s="69"/>
      <c r="AE109" s="69"/>
      <c r="AF109" s="69"/>
      <c r="AG109" s="69"/>
    </row>
    <row r="110" spans="1:33" s="79" customFormat="1" ht="12.75">
      <c r="A110" t="s">
        <v>133</v>
      </c>
      <c r="B110" t="s">
        <v>89</v>
      </c>
      <c r="C110" s="77">
        <v>1.19314430240402</v>
      </c>
      <c r="D110" s="37">
        <v>0</v>
      </c>
      <c r="E110" s="37">
        <v>0</v>
      </c>
      <c r="F110" s="78"/>
      <c r="G110" s="37">
        <v>0</v>
      </c>
      <c r="H110" s="37">
        <v>0</v>
      </c>
      <c r="I110" s="78"/>
      <c r="J110">
        <v>7</v>
      </c>
      <c r="K110" s="69"/>
      <c r="L110" s="69"/>
      <c r="M110" s="69"/>
      <c r="N110" s="69"/>
      <c r="O110" s="69"/>
      <c r="P110" s="69"/>
      <c r="Q110" s="69"/>
      <c r="R110" s="69"/>
      <c r="S110" s="69"/>
      <c r="T110" s="69"/>
      <c r="U110" s="69"/>
      <c r="V110" s="69"/>
      <c r="W110" s="69"/>
      <c r="X110" s="69"/>
      <c r="Y110" s="69"/>
      <c r="Z110" s="69"/>
      <c r="AA110" s="69"/>
      <c r="AB110" s="69"/>
      <c r="AC110" s="69"/>
      <c r="AD110" s="69"/>
      <c r="AE110" s="69"/>
      <c r="AF110" s="69"/>
      <c r="AG110" s="69"/>
    </row>
    <row r="111" spans="1:33" s="79" customFormat="1" ht="12.75">
      <c r="A111" t="s">
        <v>90</v>
      </c>
      <c r="B111" t="s">
        <v>89</v>
      </c>
      <c r="C111" s="77">
        <v>1.01878621640591</v>
      </c>
      <c r="D111" s="37">
        <v>148149</v>
      </c>
      <c r="E111" s="37">
        <v>258291</v>
      </c>
      <c r="F111" s="78">
        <f t="shared" si="6"/>
        <v>0.7434542251382055</v>
      </c>
      <c r="G111" s="37">
        <v>1172590</v>
      </c>
      <c r="H111" s="37">
        <v>1378590</v>
      </c>
      <c r="I111" s="78">
        <f t="shared" si="7"/>
        <v>0.17567947876069215</v>
      </c>
      <c r="J111">
        <v>8</v>
      </c>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row>
    <row r="112" spans="1:33" s="79" customFormat="1" ht="12.75">
      <c r="A112" t="s">
        <v>118</v>
      </c>
      <c r="B112" t="s">
        <v>119</v>
      </c>
      <c r="C112" s="77">
        <v>0.873181169502407</v>
      </c>
      <c r="D112" s="37">
        <v>441802</v>
      </c>
      <c r="E112" s="37">
        <v>439359</v>
      </c>
      <c r="F112" s="78">
        <f t="shared" si="6"/>
        <v>-0.005529626393723885</v>
      </c>
      <c r="G112" s="37">
        <v>1309891</v>
      </c>
      <c r="H112" s="37">
        <v>1499658</v>
      </c>
      <c r="I112" s="78">
        <f t="shared" si="7"/>
        <v>0.14487235960854758</v>
      </c>
      <c r="J112">
        <v>9</v>
      </c>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row>
    <row r="113" spans="1:10" s="69" customFormat="1" ht="12.75">
      <c r="A113" t="s">
        <v>128</v>
      </c>
      <c r="B113" t="s">
        <v>89</v>
      </c>
      <c r="C113" s="77">
        <v>0.870914297885456</v>
      </c>
      <c r="D113" s="37">
        <v>347185</v>
      </c>
      <c r="E113" s="37">
        <v>666486</v>
      </c>
      <c r="F113" s="78">
        <f t="shared" si="6"/>
        <v>0.9196854702824143</v>
      </c>
      <c r="G113" s="37">
        <v>621575</v>
      </c>
      <c r="H113" s="37">
        <v>1098970</v>
      </c>
      <c r="I113" s="78">
        <f t="shared" si="7"/>
        <v>0.7680408639343603</v>
      </c>
      <c r="J113">
        <v>10</v>
      </c>
    </row>
    <row r="114" spans="1:10" s="69" customFormat="1" ht="12.75">
      <c r="A114" t="s">
        <v>100</v>
      </c>
      <c r="B114" t="s">
        <v>89</v>
      </c>
      <c r="C114" s="77">
        <v>0.731256605167997</v>
      </c>
      <c r="D114" s="37">
        <v>3973507</v>
      </c>
      <c r="E114" s="37">
        <v>5077364</v>
      </c>
      <c r="F114" s="78">
        <f t="shared" si="6"/>
        <v>0.27780421677878003</v>
      </c>
      <c r="G114" s="37">
        <v>2236721</v>
      </c>
      <c r="H114" s="37">
        <v>3086328</v>
      </c>
      <c r="I114" s="78">
        <f t="shared" si="7"/>
        <v>0.37984487113055226</v>
      </c>
      <c r="J114">
        <v>11</v>
      </c>
    </row>
    <row r="115" spans="1:10" s="69" customFormat="1" ht="12.75">
      <c r="A115" t="s">
        <v>135</v>
      </c>
      <c r="B115" t="s">
        <v>89</v>
      </c>
      <c r="C115" s="77">
        <v>0.72359129393219</v>
      </c>
      <c r="D115" s="37">
        <v>2981294</v>
      </c>
      <c r="E115" s="37">
        <v>1175243</v>
      </c>
      <c r="F115" s="78">
        <f t="shared" si="6"/>
        <v>-0.6057943295763517</v>
      </c>
      <c r="G115" s="37">
        <v>2771000</v>
      </c>
      <c r="H115" s="37">
        <v>747484</v>
      </c>
      <c r="I115" s="78">
        <f t="shared" si="7"/>
        <v>-0.7302475640562973</v>
      </c>
      <c r="J115">
        <v>12</v>
      </c>
    </row>
    <row r="116" spans="1:10" s="69" customFormat="1" ht="12.75">
      <c r="A116" t="s">
        <v>116</v>
      </c>
      <c r="B116" t="s">
        <v>89</v>
      </c>
      <c r="C116" s="77">
        <v>0.474187593965233</v>
      </c>
      <c r="D116" s="37">
        <v>1602032</v>
      </c>
      <c r="E116" s="37">
        <v>1086830</v>
      </c>
      <c r="F116" s="78">
        <f t="shared" si="6"/>
        <v>-0.3215928271095708</v>
      </c>
      <c r="G116" s="37">
        <v>1824477</v>
      </c>
      <c r="H116" s="37">
        <v>1075363</v>
      </c>
      <c r="I116" s="78">
        <f t="shared" si="7"/>
        <v>-0.41059108993974713</v>
      </c>
      <c r="J116">
        <v>13</v>
      </c>
    </row>
    <row r="117" spans="1:10" s="69" customFormat="1" ht="12.75">
      <c r="A117" t="s">
        <v>127</v>
      </c>
      <c r="B117" t="s">
        <v>89</v>
      </c>
      <c r="C117" s="77">
        <v>0.385902274993057</v>
      </c>
      <c r="D117" s="37">
        <v>84780</v>
      </c>
      <c r="E117" s="37">
        <v>261659</v>
      </c>
      <c r="F117" s="78">
        <f t="shared" si="6"/>
        <v>2.0863293229535267</v>
      </c>
      <c r="G117" s="37">
        <v>386861</v>
      </c>
      <c r="H117" s="37">
        <v>777195</v>
      </c>
      <c r="I117" s="78">
        <f t="shared" si="7"/>
        <v>1.0089773846420291</v>
      </c>
      <c r="J117">
        <v>14</v>
      </c>
    </row>
    <row r="118" spans="1:10" s="69" customFormat="1" ht="12.75">
      <c r="A118" t="s">
        <v>137</v>
      </c>
      <c r="B118" t="s">
        <v>89</v>
      </c>
      <c r="C118" s="77">
        <v>0.352736607337042</v>
      </c>
      <c r="D118" s="37">
        <v>42211</v>
      </c>
      <c r="E118" s="37">
        <v>51000</v>
      </c>
      <c r="F118" s="78">
        <f t="shared" si="6"/>
        <v>0.20821586790173177</v>
      </c>
      <c r="G118" s="37">
        <v>136429</v>
      </c>
      <c r="H118" s="37">
        <v>201392</v>
      </c>
      <c r="I118" s="78">
        <f t="shared" si="7"/>
        <v>0.47616709057458456</v>
      </c>
      <c r="J118">
        <v>15</v>
      </c>
    </row>
    <row r="119" spans="1:10" s="69" customFormat="1" ht="12.75">
      <c r="A119" t="s">
        <v>139</v>
      </c>
      <c r="B119" t="s">
        <v>119</v>
      </c>
      <c r="C119" s="77">
        <v>0.318794870127229</v>
      </c>
      <c r="D119" s="37">
        <v>144000</v>
      </c>
      <c r="E119" s="37">
        <v>672000</v>
      </c>
      <c r="F119" s="78">
        <f t="shared" si="6"/>
        <v>3.6666666666666665</v>
      </c>
      <c r="G119" s="37">
        <v>105376</v>
      </c>
      <c r="H119" s="37">
        <v>379104</v>
      </c>
      <c r="I119" s="78">
        <f t="shared" si="7"/>
        <v>2.597631339204373</v>
      </c>
      <c r="J119">
        <v>16</v>
      </c>
    </row>
    <row r="120" spans="1:10" s="69" customFormat="1" ht="12.75">
      <c r="A120" t="s">
        <v>120</v>
      </c>
      <c r="B120" t="s">
        <v>89</v>
      </c>
      <c r="C120" s="77">
        <v>0.315209771860294</v>
      </c>
      <c r="D120" s="37">
        <v>633823</v>
      </c>
      <c r="E120" s="37">
        <v>452930</v>
      </c>
      <c r="F120" s="78">
        <f t="shared" si="6"/>
        <v>-0.2853998671553415</v>
      </c>
      <c r="G120" s="37">
        <v>620521</v>
      </c>
      <c r="H120" s="37">
        <v>598795</v>
      </c>
      <c r="I120" s="78">
        <f t="shared" si="7"/>
        <v>-0.035012513678022175</v>
      </c>
      <c r="J120">
        <v>17</v>
      </c>
    </row>
    <row r="121" spans="1:10" s="69" customFormat="1" ht="12.75">
      <c r="A121" t="s">
        <v>138</v>
      </c>
      <c r="B121" t="s">
        <v>119</v>
      </c>
      <c r="C121" s="77">
        <v>0.285344089175663</v>
      </c>
      <c r="D121" s="37">
        <v>72644</v>
      </c>
      <c r="E121" s="37">
        <v>62320</v>
      </c>
      <c r="F121" s="78">
        <f t="shared" si="6"/>
        <v>-0.14211772479489015</v>
      </c>
      <c r="G121" s="37">
        <v>285069</v>
      </c>
      <c r="H121" s="37">
        <v>278845</v>
      </c>
      <c r="I121" s="78">
        <f t="shared" si="7"/>
        <v>-0.021833310531836153</v>
      </c>
      <c r="J121">
        <v>18</v>
      </c>
    </row>
    <row r="122" spans="1:10" s="69" customFormat="1" ht="12.75">
      <c r="A122" t="s">
        <v>142</v>
      </c>
      <c r="B122" t="s">
        <v>89</v>
      </c>
      <c r="C122" s="77">
        <v>0.214259652725041</v>
      </c>
      <c r="D122" s="37">
        <v>77740</v>
      </c>
      <c r="E122" s="37">
        <v>123370</v>
      </c>
      <c r="F122" s="78">
        <f t="shared" si="6"/>
        <v>0.5869565217391305</v>
      </c>
      <c r="G122" s="37">
        <v>111550</v>
      </c>
      <c r="H122" s="37">
        <v>167575</v>
      </c>
      <c r="I122" s="78">
        <f t="shared" si="7"/>
        <v>0.5022411474675034</v>
      </c>
      <c r="J122">
        <v>19</v>
      </c>
    </row>
    <row r="123" spans="1:10" s="69" customFormat="1" ht="12.75">
      <c r="A123" t="s">
        <v>125</v>
      </c>
      <c r="B123" t="s">
        <v>89</v>
      </c>
      <c r="C123" s="77">
        <v>0.197349861261843</v>
      </c>
      <c r="D123" s="37">
        <v>736647</v>
      </c>
      <c r="E123" s="37">
        <v>400509</v>
      </c>
      <c r="F123" s="78">
        <f t="shared" si="6"/>
        <v>-0.45630810958301604</v>
      </c>
      <c r="G123" s="37">
        <v>759319</v>
      </c>
      <c r="H123" s="37">
        <v>477286</v>
      </c>
      <c r="I123" s="78">
        <f t="shared" si="7"/>
        <v>-0.37142887245018236</v>
      </c>
      <c r="J123">
        <v>20</v>
      </c>
    </row>
    <row r="124" spans="1:10" s="69" customFormat="1" ht="12.75">
      <c r="A124" s="3"/>
      <c r="B124" s="80"/>
      <c r="C124" s="81"/>
      <c r="D124" s="82"/>
      <c r="E124" s="83"/>
      <c r="F124" s="83"/>
      <c r="G124" s="62"/>
      <c r="H124" s="82"/>
      <c r="I124" s="83"/>
      <c r="J124" s="83"/>
    </row>
    <row r="125" spans="1:33" s="2" customFormat="1" ht="12.75">
      <c r="A125" s="57" t="s">
        <v>232</v>
      </c>
      <c r="B125" s="57"/>
      <c r="C125" s="84">
        <f>SUM(C104:C124)</f>
        <v>98.18958931126936</v>
      </c>
      <c r="D125" s="85"/>
      <c r="E125" s="58"/>
      <c r="F125" s="58"/>
      <c r="G125" s="58">
        <f>SUM(G104:G124)</f>
        <v>270739899</v>
      </c>
      <c r="H125" s="85">
        <f>SUM(H104:H124)</f>
        <v>210395682</v>
      </c>
      <c r="I125" s="59">
        <f>+(H125-G125)/G125</f>
        <v>-0.22288630978620555</v>
      </c>
      <c r="J125" s="58"/>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row>
    <row r="126" spans="3:10" s="69" customFormat="1" ht="12.75">
      <c r="C126" s="86"/>
      <c r="D126" s="87"/>
      <c r="E126" s="62"/>
      <c r="F126" s="62"/>
      <c r="G126" s="62"/>
      <c r="H126" s="87"/>
      <c r="I126" s="62"/>
      <c r="J126" s="62"/>
    </row>
    <row r="127" spans="1:10" s="69" customFormat="1" ht="12.75">
      <c r="A127" s="88" t="s">
        <v>75</v>
      </c>
      <c r="C127" s="86"/>
      <c r="D127" s="87"/>
      <c r="E127" s="62"/>
      <c r="F127" s="62"/>
      <c r="G127" s="62"/>
      <c r="H127" s="87"/>
      <c r="I127" s="62"/>
      <c r="J127" s="62"/>
    </row>
    <row r="128" spans="11:33" ht="12.75">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row>
    <row r="129" spans="1:33" s="65" customFormat="1" ht="15.75" customHeight="1">
      <c r="A129" s="139" t="s">
        <v>82</v>
      </c>
      <c r="B129" s="139"/>
      <c r="C129" s="139"/>
      <c r="D129" s="139"/>
      <c r="E129" s="139"/>
      <c r="F129" s="139"/>
      <c r="G129" s="139"/>
      <c r="H129" s="139"/>
      <c r="I129" s="139"/>
      <c r="K129" s="69"/>
      <c r="L129" s="69"/>
      <c r="M129" s="69"/>
      <c r="N129" s="69"/>
      <c r="O129" s="69"/>
      <c r="P129" s="69"/>
      <c r="Q129" s="69"/>
      <c r="R129" s="69"/>
      <c r="S129" s="69"/>
      <c r="T129" s="69"/>
      <c r="U129" s="69"/>
      <c r="V129" s="69"/>
      <c r="W129" s="69"/>
      <c r="X129" s="69"/>
      <c r="Y129" s="69"/>
      <c r="Z129" s="69"/>
      <c r="AA129" s="69"/>
      <c r="AB129" s="69"/>
      <c r="AC129" s="69"/>
      <c r="AD129" s="69"/>
      <c r="AE129" s="69"/>
      <c r="AF129" s="69"/>
      <c r="AG129" s="69"/>
    </row>
    <row r="130" spans="1:33" s="65" customFormat="1" ht="15.75" customHeight="1">
      <c r="A130" s="138" t="s">
        <v>79</v>
      </c>
      <c r="B130" s="138"/>
      <c r="C130" s="138"/>
      <c r="D130" s="138"/>
      <c r="E130" s="138"/>
      <c r="F130" s="138"/>
      <c r="G130" s="138"/>
      <c r="H130" s="138"/>
      <c r="I130" s="138"/>
      <c r="K130" s="69"/>
      <c r="L130" s="69"/>
      <c r="M130" s="69"/>
      <c r="N130" s="69"/>
      <c r="O130" s="69"/>
      <c r="P130" s="69"/>
      <c r="Q130" s="69"/>
      <c r="R130" s="69"/>
      <c r="S130" s="69"/>
      <c r="T130" s="69"/>
      <c r="U130" s="69"/>
      <c r="V130" s="69"/>
      <c r="W130" s="69"/>
      <c r="X130" s="69"/>
      <c r="Y130" s="69"/>
      <c r="Z130" s="69"/>
      <c r="AA130" s="69"/>
      <c r="AB130" s="69"/>
      <c r="AC130" s="69"/>
      <c r="AD130" s="69"/>
      <c r="AE130" s="69"/>
      <c r="AF130" s="69"/>
      <c r="AG130" s="69"/>
    </row>
    <row r="131" spans="1:33" s="66" customFormat="1" ht="15.75" customHeight="1">
      <c r="A131" s="138" t="s">
        <v>83</v>
      </c>
      <c r="B131" s="138"/>
      <c r="C131" s="138"/>
      <c r="D131" s="138"/>
      <c r="E131" s="138"/>
      <c r="F131" s="138"/>
      <c r="G131" s="138"/>
      <c r="H131" s="138"/>
      <c r="I131" s="138"/>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row>
    <row r="132" spans="1:33" s="66" customFormat="1" ht="15.75" customHeight="1">
      <c r="A132" s="97"/>
      <c r="B132" s="97"/>
      <c r="C132" s="97"/>
      <c r="D132" s="97"/>
      <c r="E132" s="97"/>
      <c r="F132" s="97"/>
      <c r="G132" s="97"/>
      <c r="H132" s="97"/>
      <c r="I132" s="97"/>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row>
    <row r="133" spans="1:10" s="69" customFormat="1" ht="30.75" customHeight="1">
      <c r="A133" s="67" t="s">
        <v>236</v>
      </c>
      <c r="B133" s="67" t="s">
        <v>86</v>
      </c>
      <c r="C133" s="68" t="s">
        <v>228</v>
      </c>
      <c r="D133" s="137" t="s">
        <v>229</v>
      </c>
      <c r="E133" s="137"/>
      <c r="F133" s="137"/>
      <c r="G133" s="137" t="s">
        <v>323</v>
      </c>
      <c r="H133" s="137"/>
      <c r="I133" s="137"/>
      <c r="J133" s="67" t="s">
        <v>230</v>
      </c>
    </row>
    <row r="134" spans="1:10" s="69" customFormat="1" ht="15.75" customHeight="1">
      <c r="A134" s="70"/>
      <c r="B134" s="70"/>
      <c r="C134" s="71">
        <v>2007</v>
      </c>
      <c r="D134" s="137" t="str">
        <f>+D102</f>
        <v>Enero-Mayo</v>
      </c>
      <c r="E134" s="137"/>
      <c r="F134" s="67" t="s">
        <v>230</v>
      </c>
      <c r="G134" s="137" t="str">
        <f>+D134</f>
        <v>Enero-Mayo</v>
      </c>
      <c r="H134" s="137"/>
      <c r="I134" s="67" t="s">
        <v>230</v>
      </c>
      <c r="J134" s="72" t="s">
        <v>231</v>
      </c>
    </row>
    <row r="135" spans="1:10" s="69" customFormat="1" ht="15.75">
      <c r="A135" s="73"/>
      <c r="B135" s="73"/>
      <c r="C135" s="74"/>
      <c r="D135" s="75">
        <v>2007</v>
      </c>
      <c r="E135" s="75">
        <v>2008</v>
      </c>
      <c r="F135" s="76" t="s">
        <v>231</v>
      </c>
      <c r="G135" s="75">
        <v>2007</v>
      </c>
      <c r="H135" s="75">
        <v>2008</v>
      </c>
      <c r="I135" s="76" t="s">
        <v>231</v>
      </c>
      <c r="J135" s="73"/>
    </row>
    <row r="136" spans="1:33" s="79" customFormat="1" ht="12.75">
      <c r="A136" t="s">
        <v>107</v>
      </c>
      <c r="B136" t="s">
        <v>89</v>
      </c>
      <c r="C136" s="77">
        <v>27.0025945403248</v>
      </c>
      <c r="D136" s="37">
        <v>242560557</v>
      </c>
      <c r="E136" s="37">
        <v>240085250</v>
      </c>
      <c r="F136" s="78">
        <f aca="true" t="shared" si="8" ref="F136:F155">+(E136-D136)/D136</f>
        <v>-0.010204903182177308</v>
      </c>
      <c r="G136" s="37">
        <v>274837778</v>
      </c>
      <c r="H136" s="37">
        <v>274762537</v>
      </c>
      <c r="I136" s="78">
        <f aca="true" t="shared" si="9" ref="I136:I155">+(H136-G136)/G136</f>
        <v>-0.00027376512991601906</v>
      </c>
      <c r="J136">
        <v>1</v>
      </c>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row>
    <row r="137" spans="1:33" s="79" customFormat="1" ht="12.75">
      <c r="A137" t="s">
        <v>95</v>
      </c>
      <c r="B137" t="s">
        <v>89</v>
      </c>
      <c r="C137" s="77">
        <v>10.0513742527826</v>
      </c>
      <c r="D137" s="37">
        <v>40155719</v>
      </c>
      <c r="E137" s="37">
        <v>18073818</v>
      </c>
      <c r="F137" s="78">
        <f t="shared" si="8"/>
        <v>-0.5499067517630553</v>
      </c>
      <c r="G137" s="37">
        <v>45099208</v>
      </c>
      <c r="H137" s="37">
        <v>27032833</v>
      </c>
      <c r="I137" s="78">
        <f t="shared" si="9"/>
        <v>-0.4005918463135761</v>
      </c>
      <c r="J137">
        <v>2</v>
      </c>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row>
    <row r="138" spans="1:33" s="79" customFormat="1" ht="12.75">
      <c r="A138" t="s">
        <v>100</v>
      </c>
      <c r="B138" t="s">
        <v>89</v>
      </c>
      <c r="C138" s="77">
        <v>9.55427165149872</v>
      </c>
      <c r="D138" s="37">
        <v>58018264</v>
      </c>
      <c r="E138" s="37">
        <v>71358955</v>
      </c>
      <c r="F138" s="78">
        <f t="shared" si="8"/>
        <v>0.22993950663535884</v>
      </c>
      <c r="G138" s="37">
        <v>37946211</v>
      </c>
      <c r="H138" s="37">
        <v>48320319</v>
      </c>
      <c r="I138" s="78">
        <f t="shared" si="9"/>
        <v>0.2733898254031213</v>
      </c>
      <c r="J138">
        <v>3</v>
      </c>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row>
    <row r="139" spans="1:33" s="79" customFormat="1" ht="12.75">
      <c r="A139" t="s">
        <v>145</v>
      </c>
      <c r="B139" t="s">
        <v>89</v>
      </c>
      <c r="C139" s="77">
        <v>7.38315063454435</v>
      </c>
      <c r="D139" s="37">
        <v>15821652</v>
      </c>
      <c r="E139" s="37">
        <v>14283187</v>
      </c>
      <c r="F139" s="78">
        <f t="shared" si="8"/>
        <v>-0.09723794961486955</v>
      </c>
      <c r="G139" s="37">
        <v>21806285</v>
      </c>
      <c r="H139" s="37">
        <v>23234409</v>
      </c>
      <c r="I139" s="78">
        <f t="shared" si="9"/>
        <v>0.06549139388025058</v>
      </c>
      <c r="J139">
        <v>4</v>
      </c>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row>
    <row r="140" spans="1:33" s="79" customFormat="1" ht="12.75">
      <c r="A140" t="s">
        <v>118</v>
      </c>
      <c r="B140" t="s">
        <v>119</v>
      </c>
      <c r="C140" s="77">
        <v>6.40687707384176</v>
      </c>
      <c r="D140" s="37">
        <v>6052845</v>
      </c>
      <c r="E140" s="37">
        <v>7474589</v>
      </c>
      <c r="F140" s="78">
        <f t="shared" si="8"/>
        <v>0.23488855240799988</v>
      </c>
      <c r="G140" s="37">
        <v>26328207</v>
      </c>
      <c r="H140" s="37">
        <v>33284059</v>
      </c>
      <c r="I140" s="78">
        <f t="shared" si="9"/>
        <v>0.2641977100833338</v>
      </c>
      <c r="J140">
        <v>5</v>
      </c>
      <c r="K140" s="69"/>
      <c r="L140" s="69"/>
      <c r="M140" s="69"/>
      <c r="N140" s="69"/>
      <c r="O140" s="69"/>
      <c r="P140" s="69"/>
      <c r="Q140" s="69"/>
      <c r="R140" s="69"/>
      <c r="S140" s="69"/>
      <c r="T140" s="69"/>
      <c r="U140" s="69"/>
      <c r="V140" s="69"/>
      <c r="W140" s="69"/>
      <c r="X140" s="69"/>
      <c r="Y140" s="69"/>
      <c r="Z140" s="69"/>
      <c r="AA140" s="69"/>
      <c r="AB140" s="69"/>
      <c r="AC140" s="69"/>
      <c r="AD140" s="69"/>
      <c r="AE140" s="69"/>
      <c r="AF140" s="69"/>
      <c r="AG140" s="69"/>
    </row>
    <row r="141" spans="1:33" s="79" customFormat="1" ht="12.75">
      <c r="A141" t="s">
        <v>144</v>
      </c>
      <c r="B141" t="s">
        <v>89</v>
      </c>
      <c r="C141" s="77">
        <v>4.69330097592597</v>
      </c>
      <c r="D141" s="37">
        <v>197221230</v>
      </c>
      <c r="E141" s="37">
        <v>132962760</v>
      </c>
      <c r="F141" s="78">
        <f t="shared" si="8"/>
        <v>-0.3258192335581722</v>
      </c>
      <c r="G141" s="37">
        <v>22008423</v>
      </c>
      <c r="H141" s="37">
        <v>15883731</v>
      </c>
      <c r="I141" s="78">
        <f t="shared" si="9"/>
        <v>-0.27828854434504463</v>
      </c>
      <c r="J141">
        <v>6</v>
      </c>
      <c r="K141" s="69"/>
      <c r="L141" s="69"/>
      <c r="M141" s="69"/>
      <c r="N141" s="69"/>
      <c r="O141" s="69"/>
      <c r="P141" s="69"/>
      <c r="Q141" s="69"/>
      <c r="R141" s="69"/>
      <c r="S141" s="69"/>
      <c r="T141" s="69"/>
      <c r="U141" s="69"/>
      <c r="V141" s="69"/>
      <c r="W141" s="69"/>
      <c r="X141" s="69"/>
      <c r="Y141" s="69"/>
      <c r="Z141" s="69"/>
      <c r="AA141" s="69"/>
      <c r="AB141" s="69"/>
      <c r="AC141" s="69"/>
      <c r="AD141" s="69"/>
      <c r="AE141" s="69"/>
      <c r="AF141" s="69"/>
      <c r="AG141" s="69"/>
    </row>
    <row r="142" spans="1:33" s="79" customFormat="1" ht="12.75">
      <c r="A142" t="s">
        <v>143</v>
      </c>
      <c r="B142" t="s">
        <v>89</v>
      </c>
      <c r="C142" s="77">
        <v>2.74230652338976</v>
      </c>
      <c r="D142" s="37">
        <v>5292235</v>
      </c>
      <c r="E142" s="37">
        <v>3606599</v>
      </c>
      <c r="F142" s="78">
        <f t="shared" si="8"/>
        <v>-0.3185111772247453</v>
      </c>
      <c r="G142" s="37">
        <v>12894200</v>
      </c>
      <c r="H142" s="37">
        <v>9111403</v>
      </c>
      <c r="I142" s="78">
        <f t="shared" si="9"/>
        <v>-0.29337198120085</v>
      </c>
      <c r="J142">
        <v>7</v>
      </c>
      <c r="K142" s="69"/>
      <c r="L142" s="69"/>
      <c r="M142" s="69"/>
      <c r="N142" s="69"/>
      <c r="O142" s="69"/>
      <c r="P142" s="69"/>
      <c r="Q142" s="69"/>
      <c r="R142" s="69"/>
      <c r="S142" s="69"/>
      <c r="T142" s="69"/>
      <c r="U142" s="69"/>
      <c r="V142" s="69"/>
      <c r="W142" s="69"/>
      <c r="X142" s="69"/>
      <c r="Y142" s="69"/>
      <c r="Z142" s="69"/>
      <c r="AA142" s="69"/>
      <c r="AB142" s="69"/>
      <c r="AC142" s="69"/>
      <c r="AD142" s="69"/>
      <c r="AE142" s="69"/>
      <c r="AF142" s="69"/>
      <c r="AG142" s="69"/>
    </row>
    <row r="143" spans="1:33" s="79" customFormat="1" ht="12.75">
      <c r="A143" t="s">
        <v>149</v>
      </c>
      <c r="B143" t="s">
        <v>89</v>
      </c>
      <c r="C143" s="77">
        <v>2.6423330350972</v>
      </c>
      <c r="D143" s="37">
        <v>9031949</v>
      </c>
      <c r="E143" s="37">
        <v>7615663</v>
      </c>
      <c r="F143" s="78">
        <f t="shared" si="8"/>
        <v>-0.15680845850657482</v>
      </c>
      <c r="G143" s="37">
        <v>9595880</v>
      </c>
      <c r="H143" s="37">
        <v>10266297</v>
      </c>
      <c r="I143" s="78">
        <f t="shared" si="9"/>
        <v>0.06986508793357149</v>
      </c>
      <c r="J143">
        <v>8</v>
      </c>
      <c r="K143" s="69"/>
      <c r="L143" s="69"/>
      <c r="M143" s="69"/>
      <c r="N143" s="69"/>
      <c r="O143" s="69"/>
      <c r="P143" s="69"/>
      <c r="Q143" s="69"/>
      <c r="R143" s="69"/>
      <c r="S143" s="69"/>
      <c r="T143" s="69"/>
      <c r="U143" s="69"/>
      <c r="V143" s="69"/>
      <c r="W143" s="69"/>
      <c r="X143" s="69"/>
      <c r="Y143" s="69"/>
      <c r="Z143" s="69"/>
      <c r="AA143" s="69"/>
      <c r="AB143" s="69"/>
      <c r="AC143" s="69"/>
      <c r="AD143" s="69"/>
      <c r="AE143" s="69"/>
      <c r="AF143" s="69"/>
      <c r="AG143" s="69"/>
    </row>
    <row r="144" spans="1:33" s="79" customFormat="1" ht="12.75">
      <c r="A144" t="s">
        <v>120</v>
      </c>
      <c r="B144" t="s">
        <v>89</v>
      </c>
      <c r="C144" s="77">
        <v>2.03332033067738</v>
      </c>
      <c r="D144" s="37">
        <v>15737727</v>
      </c>
      <c r="E144" s="37">
        <v>16963137</v>
      </c>
      <c r="F144" s="78">
        <f t="shared" si="8"/>
        <v>0.07786448449639519</v>
      </c>
      <c r="G144" s="37">
        <v>14876469</v>
      </c>
      <c r="H144" s="37">
        <v>17512329</v>
      </c>
      <c r="I144" s="78">
        <f t="shared" si="9"/>
        <v>0.1771831743137434</v>
      </c>
      <c r="J144">
        <v>9</v>
      </c>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row>
    <row r="145" spans="1:10" s="69" customFormat="1" ht="12.75">
      <c r="A145" t="s">
        <v>116</v>
      </c>
      <c r="B145" t="s">
        <v>89</v>
      </c>
      <c r="C145" s="77">
        <v>2.0299599035182</v>
      </c>
      <c r="D145" s="37">
        <v>19762270</v>
      </c>
      <c r="E145" s="37">
        <v>14173681</v>
      </c>
      <c r="F145" s="78">
        <f t="shared" si="8"/>
        <v>-0.2827908433595938</v>
      </c>
      <c r="G145" s="37">
        <v>21026396</v>
      </c>
      <c r="H145" s="37">
        <v>16637180</v>
      </c>
      <c r="I145" s="78">
        <f t="shared" si="9"/>
        <v>-0.2087478995449339</v>
      </c>
      <c r="J145">
        <v>10</v>
      </c>
    </row>
    <row r="146" spans="1:10" s="69" customFormat="1" ht="12.75">
      <c r="A146" t="s">
        <v>90</v>
      </c>
      <c r="B146" t="s">
        <v>89</v>
      </c>
      <c r="C146" s="77">
        <v>1.95461006369932</v>
      </c>
      <c r="D146" s="37">
        <v>2147158</v>
      </c>
      <c r="E146" s="37">
        <v>2825890</v>
      </c>
      <c r="F146" s="78">
        <f t="shared" si="8"/>
        <v>0.31610715187238203</v>
      </c>
      <c r="G146" s="37">
        <v>16970652</v>
      </c>
      <c r="H146" s="37">
        <v>12782101</v>
      </c>
      <c r="I146" s="78">
        <f t="shared" si="9"/>
        <v>-0.24681143659065072</v>
      </c>
      <c r="J146">
        <v>11</v>
      </c>
    </row>
    <row r="147" spans="1:10" s="69" customFormat="1" ht="12.75">
      <c r="A147" t="s">
        <v>135</v>
      </c>
      <c r="B147" t="s">
        <v>89</v>
      </c>
      <c r="C147" s="77">
        <v>1.65767812698028</v>
      </c>
      <c r="D147" s="37">
        <v>14258983</v>
      </c>
      <c r="E147" s="37">
        <v>18571374</v>
      </c>
      <c r="F147" s="78">
        <f t="shared" si="8"/>
        <v>0.3024332801294454</v>
      </c>
      <c r="G147" s="37">
        <v>10970336</v>
      </c>
      <c r="H147" s="37">
        <v>17273015</v>
      </c>
      <c r="I147" s="78">
        <f t="shared" si="9"/>
        <v>0.5745201423183393</v>
      </c>
      <c r="J147">
        <v>12</v>
      </c>
    </row>
    <row r="148" spans="1:10" s="69" customFormat="1" ht="12.75">
      <c r="A148" t="s">
        <v>134</v>
      </c>
      <c r="B148" t="s">
        <v>89</v>
      </c>
      <c r="C148" s="77">
        <v>1.6173331387125</v>
      </c>
      <c r="D148" s="37">
        <v>1825160</v>
      </c>
      <c r="E148" s="37">
        <v>171122</v>
      </c>
      <c r="F148" s="78">
        <f t="shared" si="8"/>
        <v>-0.9062427403624888</v>
      </c>
      <c r="G148" s="37">
        <v>1954884</v>
      </c>
      <c r="H148" s="37">
        <v>169807</v>
      </c>
      <c r="I148" s="78">
        <f t="shared" si="9"/>
        <v>-0.9131370454717518</v>
      </c>
      <c r="J148">
        <v>13</v>
      </c>
    </row>
    <row r="149" spans="1:10" s="69" customFormat="1" ht="12.75">
      <c r="A149" t="s">
        <v>148</v>
      </c>
      <c r="B149" t="s">
        <v>89</v>
      </c>
      <c r="C149" s="77">
        <v>1.38479278995511</v>
      </c>
      <c r="D149" s="37">
        <v>953869</v>
      </c>
      <c r="E149" s="37">
        <v>1392308</v>
      </c>
      <c r="F149" s="78">
        <f t="shared" si="8"/>
        <v>0.4596427811366131</v>
      </c>
      <c r="G149" s="37">
        <v>4701935</v>
      </c>
      <c r="H149" s="37">
        <v>8509876</v>
      </c>
      <c r="I149" s="78">
        <f t="shared" si="9"/>
        <v>0.8098667888858523</v>
      </c>
      <c r="J149">
        <v>14</v>
      </c>
    </row>
    <row r="150" spans="1:10" s="69" customFormat="1" ht="12.75">
      <c r="A150" t="s">
        <v>147</v>
      </c>
      <c r="B150" t="s">
        <v>89</v>
      </c>
      <c r="C150" s="77">
        <v>1.36944268708295</v>
      </c>
      <c r="D150" s="37">
        <v>117400</v>
      </c>
      <c r="E150" s="37">
        <v>157720</v>
      </c>
      <c r="F150" s="78">
        <f t="shared" si="8"/>
        <v>0.3434412265758092</v>
      </c>
      <c r="G150" s="37">
        <v>952482</v>
      </c>
      <c r="H150" s="37">
        <v>1949952</v>
      </c>
      <c r="I150" s="78">
        <f t="shared" si="9"/>
        <v>1.0472323886435648</v>
      </c>
      <c r="J150">
        <v>15</v>
      </c>
    </row>
    <row r="151" spans="1:10" s="69" customFormat="1" ht="12.75">
      <c r="A151" t="s">
        <v>146</v>
      </c>
      <c r="B151" t="s">
        <v>89</v>
      </c>
      <c r="C151" s="77">
        <v>1.17377434607439</v>
      </c>
      <c r="D151" s="37">
        <v>23933726</v>
      </c>
      <c r="E151" s="37">
        <v>22160116</v>
      </c>
      <c r="F151" s="78">
        <f t="shared" si="8"/>
        <v>-0.07410505159121485</v>
      </c>
      <c r="G151" s="37">
        <v>12234374</v>
      </c>
      <c r="H151" s="37">
        <v>10778163</v>
      </c>
      <c r="I151" s="78">
        <f t="shared" si="9"/>
        <v>-0.1190261961911578</v>
      </c>
      <c r="J151">
        <v>16</v>
      </c>
    </row>
    <row r="152" spans="1:10" s="69" customFormat="1" ht="12.75">
      <c r="A152" t="s">
        <v>150</v>
      </c>
      <c r="B152" t="s">
        <v>89</v>
      </c>
      <c r="C152" s="77">
        <v>1.0387719822363</v>
      </c>
      <c r="D152" s="37">
        <v>3020</v>
      </c>
      <c r="E152" s="37">
        <v>3189</v>
      </c>
      <c r="F152" s="78">
        <f t="shared" si="8"/>
        <v>0.05596026490066225</v>
      </c>
      <c r="G152" s="37">
        <v>6150851</v>
      </c>
      <c r="H152" s="37">
        <v>5692526</v>
      </c>
      <c r="I152" s="78">
        <f t="shared" si="9"/>
        <v>-0.07451407943388647</v>
      </c>
      <c r="J152">
        <v>17</v>
      </c>
    </row>
    <row r="153" spans="1:10" s="69" customFormat="1" ht="12.75">
      <c r="A153" t="s">
        <v>128</v>
      </c>
      <c r="B153" t="s">
        <v>89</v>
      </c>
      <c r="C153" s="77">
        <v>1.02113487075964</v>
      </c>
      <c r="D153" s="37">
        <v>1079818</v>
      </c>
      <c r="E153" s="37">
        <v>1046598</v>
      </c>
      <c r="F153" s="78">
        <f t="shared" si="8"/>
        <v>-0.030764443637724136</v>
      </c>
      <c r="G153" s="37">
        <v>2046692</v>
      </c>
      <c r="H153" s="37">
        <v>2027758</v>
      </c>
      <c r="I153" s="78">
        <f t="shared" si="9"/>
        <v>-0.009251025557338378</v>
      </c>
      <c r="J153">
        <v>18</v>
      </c>
    </row>
    <row r="154" spans="1:10" s="69" customFormat="1" ht="12.75">
      <c r="A154" t="s">
        <v>139</v>
      </c>
      <c r="B154" t="s">
        <v>119</v>
      </c>
      <c r="C154" s="77">
        <v>0.849628141953758</v>
      </c>
      <c r="D154" s="37">
        <v>14354869</v>
      </c>
      <c r="E154" s="37">
        <v>3601442</v>
      </c>
      <c r="F154" s="78">
        <f t="shared" si="8"/>
        <v>-0.749113558612064</v>
      </c>
      <c r="G154" s="37">
        <v>4289643</v>
      </c>
      <c r="H154" s="37">
        <v>2345906</v>
      </c>
      <c r="I154" s="78">
        <f t="shared" si="9"/>
        <v>-0.45312325524525</v>
      </c>
      <c r="J154">
        <v>19</v>
      </c>
    </row>
    <row r="155" spans="1:10" s="69" customFormat="1" ht="12.75">
      <c r="A155" t="s">
        <v>142</v>
      </c>
      <c r="B155" t="s">
        <v>89</v>
      </c>
      <c r="C155" s="77">
        <v>0.836410499627372</v>
      </c>
      <c r="D155" s="37">
        <v>1264854</v>
      </c>
      <c r="E155" s="37">
        <v>2044343</v>
      </c>
      <c r="F155" s="78">
        <f t="shared" si="8"/>
        <v>0.6162679645239688</v>
      </c>
      <c r="G155" s="37">
        <v>2512805</v>
      </c>
      <c r="H155" s="37">
        <v>4412183</v>
      </c>
      <c r="I155" s="78">
        <f t="shared" si="9"/>
        <v>0.7558795847668244</v>
      </c>
      <c r="J155">
        <v>20</v>
      </c>
    </row>
    <row r="156" spans="1:10" s="69" customFormat="1" ht="12.75">
      <c r="A156"/>
      <c r="B156"/>
      <c r="C156" s="77"/>
      <c r="D156" s="37"/>
      <c r="E156" s="37"/>
      <c r="F156" s="78"/>
      <c r="G156" s="37"/>
      <c r="H156" s="37"/>
      <c r="I156" s="37"/>
      <c r="J156" s="78"/>
    </row>
    <row r="157" spans="1:33" s="2" customFormat="1" ht="12.75">
      <c r="A157" s="57" t="s">
        <v>232</v>
      </c>
      <c r="B157" s="57"/>
      <c r="C157" s="84">
        <f>SUM(C136:C156)</f>
        <v>87.44306556868239</v>
      </c>
      <c r="D157" s="85"/>
      <c r="E157" s="58"/>
      <c r="F157" s="58"/>
      <c r="G157" s="58">
        <f>SUM(G136:G156)</f>
        <v>549203711</v>
      </c>
      <c r="H157" s="85">
        <f>SUM(H136:H156)</f>
        <v>541986384</v>
      </c>
      <c r="I157" s="59">
        <f>+(H157-G157)/G157</f>
        <v>-0.013141438878587621</v>
      </c>
      <c r="J157" s="58"/>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row>
    <row r="158" spans="3:10" s="69" customFormat="1" ht="12.75">
      <c r="C158" s="86"/>
      <c r="D158" s="87"/>
      <c r="E158" s="62"/>
      <c r="F158" s="62"/>
      <c r="G158" s="62"/>
      <c r="H158" s="87"/>
      <c r="I158" s="62"/>
      <c r="J158" s="62"/>
    </row>
    <row r="159" spans="1:10" s="69" customFormat="1" ht="12.75">
      <c r="A159" s="88" t="s">
        <v>75</v>
      </c>
      <c r="C159" s="86"/>
      <c r="D159" s="87"/>
      <c r="E159" s="62"/>
      <c r="F159" s="62"/>
      <c r="G159" s="62"/>
      <c r="H159" s="87"/>
      <c r="I159" s="62"/>
      <c r="J159" s="62"/>
    </row>
    <row r="160" spans="11:33" ht="12.75">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row>
    <row r="161" spans="1:33" s="65" customFormat="1" ht="15.75" customHeight="1">
      <c r="A161" s="139" t="s">
        <v>246</v>
      </c>
      <c r="B161" s="139"/>
      <c r="C161" s="139"/>
      <c r="D161" s="139"/>
      <c r="E161" s="139"/>
      <c r="F161" s="139"/>
      <c r="G161" s="139"/>
      <c r="H161" s="139"/>
      <c r="I161" s="13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row>
    <row r="162" spans="1:33" s="65" customFormat="1" ht="15.75" customHeight="1">
      <c r="A162" s="138" t="s">
        <v>79</v>
      </c>
      <c r="B162" s="138"/>
      <c r="C162" s="138"/>
      <c r="D162" s="138"/>
      <c r="E162" s="138"/>
      <c r="F162" s="138"/>
      <c r="G162" s="138"/>
      <c r="H162" s="138"/>
      <c r="I162" s="138"/>
      <c r="K162" s="69"/>
      <c r="L162" s="69"/>
      <c r="M162" s="69"/>
      <c r="N162" s="69"/>
      <c r="O162" s="69"/>
      <c r="P162" s="69"/>
      <c r="Q162" s="69"/>
      <c r="R162" s="69"/>
      <c r="S162" s="69"/>
      <c r="T162" s="69"/>
      <c r="U162" s="69"/>
      <c r="V162" s="69"/>
      <c r="W162" s="69"/>
      <c r="X162" s="69"/>
      <c r="Y162" s="69"/>
      <c r="Z162" s="69"/>
      <c r="AA162" s="69"/>
      <c r="AB162" s="69"/>
      <c r="AC162" s="69"/>
      <c r="AD162" s="69"/>
      <c r="AE162" s="69"/>
      <c r="AF162" s="69"/>
      <c r="AG162" s="69"/>
    </row>
    <row r="163" spans="1:33" s="66" customFormat="1" ht="15.75" customHeight="1">
      <c r="A163" s="138" t="s">
        <v>64</v>
      </c>
      <c r="B163" s="138"/>
      <c r="C163" s="138"/>
      <c r="D163" s="138"/>
      <c r="E163" s="138"/>
      <c r="F163" s="138"/>
      <c r="G163" s="138"/>
      <c r="H163" s="138"/>
      <c r="I163" s="138"/>
      <c r="K163" s="69"/>
      <c r="L163" s="69"/>
      <c r="M163" s="69"/>
      <c r="N163" s="69"/>
      <c r="O163" s="69"/>
      <c r="P163" s="69"/>
      <c r="Q163" s="69"/>
      <c r="R163" s="69"/>
      <c r="S163" s="69"/>
      <c r="T163" s="69"/>
      <c r="U163" s="69"/>
      <c r="V163" s="69"/>
      <c r="W163" s="69"/>
      <c r="X163" s="69"/>
      <c r="Y163" s="69"/>
      <c r="Z163" s="69"/>
      <c r="AA163" s="69"/>
      <c r="AB163" s="69"/>
      <c r="AC163" s="69"/>
      <c r="AD163" s="69"/>
      <c r="AE163" s="69"/>
      <c r="AF163" s="69"/>
      <c r="AG163" s="69"/>
    </row>
    <row r="164" spans="1:33" s="66" customFormat="1" ht="15.75" customHeight="1">
      <c r="A164" s="97"/>
      <c r="B164" s="97"/>
      <c r="C164" s="97"/>
      <c r="D164" s="97"/>
      <c r="E164" s="97"/>
      <c r="F164" s="97"/>
      <c r="G164" s="97"/>
      <c r="H164" s="97"/>
      <c r="I164" s="97"/>
      <c r="K164" s="69"/>
      <c r="L164" s="69"/>
      <c r="M164" s="69"/>
      <c r="N164" s="69"/>
      <c r="O164" s="69"/>
      <c r="P164" s="69"/>
      <c r="Q164" s="69"/>
      <c r="R164" s="69"/>
      <c r="S164" s="69"/>
      <c r="T164" s="69"/>
      <c r="U164" s="69"/>
      <c r="V164" s="69"/>
      <c r="W164" s="69"/>
      <c r="X164" s="69"/>
      <c r="Y164" s="69"/>
      <c r="Z164" s="69"/>
      <c r="AA164" s="69"/>
      <c r="AB164" s="69"/>
      <c r="AC164" s="69"/>
      <c r="AD164" s="69"/>
      <c r="AE164" s="69"/>
      <c r="AF164" s="69"/>
      <c r="AG164" s="69"/>
    </row>
    <row r="165" spans="1:10" s="69" customFormat="1" ht="30.75" customHeight="1">
      <c r="A165" s="67" t="s">
        <v>237</v>
      </c>
      <c r="B165" s="67" t="s">
        <v>86</v>
      </c>
      <c r="C165" s="68" t="s">
        <v>228</v>
      </c>
      <c r="D165" s="137" t="s">
        <v>229</v>
      </c>
      <c r="E165" s="137"/>
      <c r="F165" s="137"/>
      <c r="G165" s="137" t="s">
        <v>323</v>
      </c>
      <c r="H165" s="137"/>
      <c r="I165" s="137"/>
      <c r="J165" s="67" t="s">
        <v>230</v>
      </c>
    </row>
    <row r="166" spans="1:10" s="69" customFormat="1" ht="15.75" customHeight="1">
      <c r="A166" s="70"/>
      <c r="B166" s="70"/>
      <c r="C166" s="71">
        <v>2007</v>
      </c>
      <c r="D166" s="137" t="str">
        <f>+D134</f>
        <v>Enero-Mayo</v>
      </c>
      <c r="E166" s="137"/>
      <c r="F166" s="67" t="s">
        <v>230</v>
      </c>
      <c r="G166" s="137" t="str">
        <f>+D166</f>
        <v>Enero-Mayo</v>
      </c>
      <c r="H166" s="137"/>
      <c r="I166" s="67" t="s">
        <v>230</v>
      </c>
      <c r="J166" s="72" t="s">
        <v>231</v>
      </c>
    </row>
    <row r="167" spans="1:10" s="69" customFormat="1" ht="15.75">
      <c r="A167" s="73"/>
      <c r="B167" s="73"/>
      <c r="C167" s="74"/>
      <c r="D167" s="75">
        <v>2007</v>
      </c>
      <c r="E167" s="75">
        <v>2008</v>
      </c>
      <c r="F167" s="76" t="s">
        <v>231</v>
      </c>
      <c r="G167" s="75">
        <v>2007</v>
      </c>
      <c r="H167" s="75">
        <v>2008</v>
      </c>
      <c r="I167" s="76" t="s">
        <v>231</v>
      </c>
      <c r="J167" s="73"/>
    </row>
    <row r="168" spans="1:33" s="111" customFormat="1" ht="12.75">
      <c r="A168" s="107" t="s">
        <v>118</v>
      </c>
      <c r="B168" s="107" t="s">
        <v>119</v>
      </c>
      <c r="C168" s="108">
        <v>36.593339440442</v>
      </c>
      <c r="D168" s="109">
        <v>66501791</v>
      </c>
      <c r="E168" s="109">
        <v>73692193</v>
      </c>
      <c r="F168" s="110">
        <f aca="true" t="shared" si="10" ref="F168:F187">+(E168-D168)/D168</f>
        <v>0.10812343384857108</v>
      </c>
      <c r="G168" s="109">
        <v>208197889</v>
      </c>
      <c r="H168" s="109">
        <v>248238689</v>
      </c>
      <c r="I168" s="110">
        <f aca="true" t="shared" si="11" ref="I168:I187">+(H168-G168)/G168</f>
        <v>0.19232087410838253</v>
      </c>
      <c r="J168" s="107">
        <v>1</v>
      </c>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row>
    <row r="169" spans="1:33" s="111" customFormat="1" ht="12.75">
      <c r="A169" s="107" t="s">
        <v>107</v>
      </c>
      <c r="B169" s="107" t="s">
        <v>89</v>
      </c>
      <c r="C169" s="108">
        <v>5.18663437580406</v>
      </c>
      <c r="D169" s="109">
        <v>61384700</v>
      </c>
      <c r="E169" s="109">
        <v>52890590</v>
      </c>
      <c r="F169" s="110">
        <f t="shared" si="10"/>
        <v>-0.13837503482138058</v>
      </c>
      <c r="G169" s="109">
        <v>78610915</v>
      </c>
      <c r="H169" s="109">
        <v>54303541</v>
      </c>
      <c r="I169" s="110">
        <f t="shared" si="11"/>
        <v>-0.3092111826964487</v>
      </c>
      <c r="J169" s="107">
        <v>2</v>
      </c>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row>
    <row r="170" spans="1:33" s="111" customFormat="1" ht="12.75">
      <c r="A170" s="107" t="s">
        <v>152</v>
      </c>
      <c r="B170" s="107" t="s">
        <v>89</v>
      </c>
      <c r="C170" s="108">
        <v>4.15819121661988</v>
      </c>
      <c r="D170" s="109">
        <v>6390026</v>
      </c>
      <c r="E170" s="109">
        <v>6811377</v>
      </c>
      <c r="F170" s="110">
        <f t="shared" si="10"/>
        <v>0.06593885533486092</v>
      </c>
      <c r="G170" s="109">
        <v>14825175</v>
      </c>
      <c r="H170" s="109">
        <v>17645011</v>
      </c>
      <c r="I170" s="110">
        <f t="shared" si="11"/>
        <v>0.19020591662493022</v>
      </c>
      <c r="J170" s="107">
        <v>3</v>
      </c>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9"/>
    </row>
    <row r="171" spans="1:33" s="111" customFormat="1" ht="12.75">
      <c r="A171" s="107" t="s">
        <v>223</v>
      </c>
      <c r="B171" s="107" t="s">
        <v>119</v>
      </c>
      <c r="C171" s="108">
        <v>4.01718251789466</v>
      </c>
      <c r="D171" s="109">
        <v>13443194</v>
      </c>
      <c r="E171" s="109">
        <v>11549305</v>
      </c>
      <c r="F171" s="110">
        <f t="shared" si="10"/>
        <v>-0.14088087994564388</v>
      </c>
      <c r="G171" s="109">
        <v>22549263</v>
      </c>
      <c r="H171" s="109">
        <v>20134287</v>
      </c>
      <c r="I171" s="110">
        <f t="shared" si="11"/>
        <v>-0.10709777964805324</v>
      </c>
      <c r="J171" s="107">
        <v>4</v>
      </c>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9"/>
    </row>
    <row r="172" spans="1:33" s="111" customFormat="1" ht="12.75">
      <c r="A172" s="107" t="s">
        <v>121</v>
      </c>
      <c r="B172" s="107" t="s">
        <v>89</v>
      </c>
      <c r="C172" s="108">
        <v>3.38069718607056</v>
      </c>
      <c r="D172" s="109">
        <v>31408898</v>
      </c>
      <c r="E172" s="109">
        <v>37850959</v>
      </c>
      <c r="F172" s="110">
        <f t="shared" si="10"/>
        <v>0.2051030571018442</v>
      </c>
      <c r="G172" s="109">
        <v>48589267</v>
      </c>
      <c r="H172" s="109">
        <v>51332530</v>
      </c>
      <c r="I172" s="110">
        <f t="shared" si="11"/>
        <v>0.056458209176112904</v>
      </c>
      <c r="J172" s="107">
        <v>5</v>
      </c>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row>
    <row r="173" spans="1:33" s="111" customFormat="1" ht="12.75">
      <c r="A173" s="107" t="s">
        <v>96</v>
      </c>
      <c r="B173" s="107" t="s">
        <v>89</v>
      </c>
      <c r="C173" s="108">
        <v>3.04536727873083</v>
      </c>
      <c r="D173" s="109">
        <v>6447258</v>
      </c>
      <c r="E173" s="109">
        <v>7556602</v>
      </c>
      <c r="F173" s="110">
        <f t="shared" si="10"/>
        <v>0.17206446523467805</v>
      </c>
      <c r="G173" s="109">
        <v>16280082</v>
      </c>
      <c r="H173" s="109">
        <v>21460177</v>
      </c>
      <c r="I173" s="110">
        <f t="shared" si="11"/>
        <v>0.3181860509056404</v>
      </c>
      <c r="J173" s="107">
        <v>6</v>
      </c>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row>
    <row r="174" spans="1:33" s="111" customFormat="1" ht="12.75">
      <c r="A174" s="107" t="s">
        <v>104</v>
      </c>
      <c r="B174" s="107" t="s">
        <v>89</v>
      </c>
      <c r="C174" s="108">
        <v>2.44481234910483</v>
      </c>
      <c r="D174" s="109">
        <v>6445085</v>
      </c>
      <c r="E174" s="109">
        <v>3658548</v>
      </c>
      <c r="F174" s="110">
        <f t="shared" si="10"/>
        <v>-0.432350698245252</v>
      </c>
      <c r="G174" s="109">
        <v>21138755</v>
      </c>
      <c r="H174" s="109">
        <v>13559519</v>
      </c>
      <c r="I174" s="110">
        <f t="shared" si="11"/>
        <v>-0.35854694375331</v>
      </c>
      <c r="J174" s="107">
        <v>7</v>
      </c>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row>
    <row r="175" spans="1:33" s="111" customFormat="1" ht="12.75">
      <c r="A175" s="107" t="s">
        <v>147</v>
      </c>
      <c r="B175" s="107" t="s">
        <v>89</v>
      </c>
      <c r="C175" s="108">
        <v>2.42020560301274</v>
      </c>
      <c r="D175" s="109">
        <v>454590</v>
      </c>
      <c r="E175" s="109">
        <v>197595</v>
      </c>
      <c r="F175" s="110">
        <f t="shared" si="10"/>
        <v>-0.5653335973074639</v>
      </c>
      <c r="G175" s="109">
        <v>3683037</v>
      </c>
      <c r="H175" s="109">
        <v>2302284</v>
      </c>
      <c r="I175" s="110">
        <f t="shared" si="11"/>
        <v>-0.37489522912748363</v>
      </c>
      <c r="J175" s="107">
        <v>8</v>
      </c>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row>
    <row r="176" spans="1:33" s="111" customFormat="1" ht="12.75">
      <c r="A176" s="107" t="s">
        <v>139</v>
      </c>
      <c r="B176" s="107" t="s">
        <v>119</v>
      </c>
      <c r="C176" s="108">
        <v>2.34631341966631</v>
      </c>
      <c r="D176" s="109">
        <v>15859436</v>
      </c>
      <c r="E176" s="109">
        <v>24526236</v>
      </c>
      <c r="F176" s="110">
        <f t="shared" si="10"/>
        <v>0.5464759276433285</v>
      </c>
      <c r="G176" s="109">
        <v>15575100</v>
      </c>
      <c r="H176" s="109">
        <v>26025820</v>
      </c>
      <c r="I176" s="110">
        <f t="shared" si="11"/>
        <v>0.6709889503117155</v>
      </c>
      <c r="J176" s="107">
        <v>9</v>
      </c>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row>
    <row r="177" spans="1:33" s="112" customFormat="1" ht="12.75">
      <c r="A177" s="107" t="s">
        <v>149</v>
      </c>
      <c r="B177" s="107" t="s">
        <v>89</v>
      </c>
      <c r="C177" s="108">
        <v>1.32364757090593</v>
      </c>
      <c r="D177" s="109">
        <v>8012943</v>
      </c>
      <c r="E177" s="109">
        <v>7308576</v>
      </c>
      <c r="F177" s="110">
        <f t="shared" si="10"/>
        <v>-0.08790365786952434</v>
      </c>
      <c r="G177" s="109">
        <v>9057591</v>
      </c>
      <c r="H177" s="109">
        <v>9979163</v>
      </c>
      <c r="I177" s="110">
        <f t="shared" si="11"/>
        <v>0.10174581740332501</v>
      </c>
      <c r="J177" s="107">
        <v>10</v>
      </c>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row>
    <row r="178" spans="1:33" s="112" customFormat="1" ht="12.75">
      <c r="A178" s="107" t="s">
        <v>224</v>
      </c>
      <c r="B178" s="107" t="s">
        <v>89</v>
      </c>
      <c r="C178" s="108">
        <v>1.21587826063732</v>
      </c>
      <c r="D178" s="109">
        <v>449920</v>
      </c>
      <c r="E178" s="109">
        <v>375222</v>
      </c>
      <c r="F178" s="110">
        <f t="shared" si="10"/>
        <v>-0.16602507112375534</v>
      </c>
      <c r="G178" s="109">
        <v>2915553</v>
      </c>
      <c r="H178" s="109">
        <v>2160486</v>
      </c>
      <c r="I178" s="110">
        <f t="shared" si="11"/>
        <v>-0.2589789998672636</v>
      </c>
      <c r="J178" s="107">
        <v>11</v>
      </c>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row>
    <row r="179" spans="1:33" s="112" customFormat="1" ht="12.75">
      <c r="A179" s="107" t="s">
        <v>157</v>
      </c>
      <c r="B179" s="107" t="s">
        <v>89</v>
      </c>
      <c r="C179" s="108">
        <v>1.1255024211677</v>
      </c>
      <c r="D179" s="109">
        <v>4162445</v>
      </c>
      <c r="E179" s="109">
        <v>2811692</v>
      </c>
      <c r="F179" s="110">
        <f t="shared" si="10"/>
        <v>-0.3245095130386107</v>
      </c>
      <c r="G179" s="109">
        <v>5720923</v>
      </c>
      <c r="H179" s="109">
        <v>4628108</v>
      </c>
      <c r="I179" s="110">
        <f t="shared" si="11"/>
        <v>-0.19102074962379323</v>
      </c>
      <c r="J179" s="107">
        <v>12</v>
      </c>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9"/>
    </row>
    <row r="180" spans="1:33" s="112" customFormat="1" ht="12.75">
      <c r="A180" s="107" t="s">
        <v>222</v>
      </c>
      <c r="B180" s="107" t="s">
        <v>89</v>
      </c>
      <c r="C180" s="108">
        <v>1.08898081817585</v>
      </c>
      <c r="D180" s="109">
        <v>909582</v>
      </c>
      <c r="E180" s="109">
        <v>921444</v>
      </c>
      <c r="F180" s="110">
        <f t="shared" si="10"/>
        <v>0.013041155167978258</v>
      </c>
      <c r="G180" s="109">
        <v>6485552</v>
      </c>
      <c r="H180" s="109">
        <v>6754721</v>
      </c>
      <c r="I180" s="110">
        <f t="shared" si="11"/>
        <v>0.04150286667965965</v>
      </c>
      <c r="J180" s="107">
        <v>13</v>
      </c>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row>
    <row r="181" spans="1:33" s="112" customFormat="1" ht="12.75">
      <c r="A181" s="107" t="s">
        <v>140</v>
      </c>
      <c r="B181" s="107" t="s">
        <v>89</v>
      </c>
      <c r="C181" s="108">
        <v>0.93519098517572</v>
      </c>
      <c r="D181" s="109">
        <v>3271979</v>
      </c>
      <c r="E181" s="109">
        <v>2514610</v>
      </c>
      <c r="F181" s="110">
        <f t="shared" si="10"/>
        <v>-0.23147122888013646</v>
      </c>
      <c r="G181" s="109">
        <v>4621457</v>
      </c>
      <c r="H181" s="109">
        <v>4470418</v>
      </c>
      <c r="I181" s="110">
        <f t="shared" si="11"/>
        <v>-0.03268211734957179</v>
      </c>
      <c r="J181" s="107">
        <v>14</v>
      </c>
      <c r="K181" s="69"/>
      <c r="L181" s="69"/>
      <c r="M181" s="69"/>
      <c r="N181" s="69"/>
      <c r="O181" s="69"/>
      <c r="P181" s="69"/>
      <c r="Q181" s="69"/>
      <c r="R181" s="69"/>
      <c r="S181" s="69"/>
      <c r="T181" s="69"/>
      <c r="U181" s="69"/>
      <c r="V181" s="69"/>
      <c r="W181" s="69"/>
      <c r="X181" s="69"/>
      <c r="Y181" s="69"/>
      <c r="Z181" s="69"/>
      <c r="AA181" s="69"/>
      <c r="AB181" s="69"/>
      <c r="AC181" s="69"/>
      <c r="AD181" s="69"/>
      <c r="AE181" s="69"/>
      <c r="AF181" s="69"/>
      <c r="AG181" s="69"/>
    </row>
    <row r="182" spans="1:33" s="112" customFormat="1" ht="12.75">
      <c r="A182" s="107" t="s">
        <v>109</v>
      </c>
      <c r="B182" s="107" t="s">
        <v>89</v>
      </c>
      <c r="C182" s="108">
        <v>0.856318568730929</v>
      </c>
      <c r="D182" s="109">
        <v>6763186</v>
      </c>
      <c r="E182" s="109">
        <v>4935452</v>
      </c>
      <c r="F182" s="110">
        <f t="shared" si="10"/>
        <v>-0.27024748395209003</v>
      </c>
      <c r="G182" s="109">
        <v>5203069</v>
      </c>
      <c r="H182" s="109">
        <v>6156618</v>
      </c>
      <c r="I182" s="110">
        <f t="shared" si="11"/>
        <v>0.1832666451280965</v>
      </c>
      <c r="J182" s="107">
        <v>15</v>
      </c>
      <c r="K182" s="69"/>
      <c r="L182" s="69"/>
      <c r="M182" s="69"/>
      <c r="N182" s="69"/>
      <c r="O182" s="69"/>
      <c r="P182" s="69"/>
      <c r="Q182" s="69"/>
      <c r="R182" s="69"/>
      <c r="S182" s="69"/>
      <c r="T182" s="69"/>
      <c r="U182" s="69"/>
      <c r="V182" s="69"/>
      <c r="W182" s="69"/>
      <c r="X182" s="69"/>
      <c r="Y182" s="69"/>
      <c r="Z182" s="69"/>
      <c r="AA182" s="69"/>
      <c r="AB182" s="69"/>
      <c r="AC182" s="69"/>
      <c r="AD182" s="69"/>
      <c r="AE182" s="69"/>
      <c r="AF182" s="69"/>
      <c r="AG182" s="69"/>
    </row>
    <row r="183" spans="1:33" s="112" customFormat="1" ht="12.75">
      <c r="A183" s="107" t="s">
        <v>154</v>
      </c>
      <c r="B183" s="107" t="s">
        <v>89</v>
      </c>
      <c r="C183" s="108">
        <v>0.851417302847971</v>
      </c>
      <c r="D183" s="109">
        <v>3814693</v>
      </c>
      <c r="E183" s="109">
        <v>5595349</v>
      </c>
      <c r="F183" s="110">
        <f t="shared" si="10"/>
        <v>0.4667888084309799</v>
      </c>
      <c r="G183" s="109">
        <v>2862924</v>
      </c>
      <c r="H183" s="109">
        <v>6311752</v>
      </c>
      <c r="I183" s="110">
        <f t="shared" si="11"/>
        <v>1.2046523065229815</v>
      </c>
      <c r="J183" s="107">
        <v>16</v>
      </c>
      <c r="K183" s="69"/>
      <c r="L183" s="69"/>
      <c r="M183" s="69"/>
      <c r="N183" s="69"/>
      <c r="O183" s="69"/>
      <c r="P183" s="69"/>
      <c r="Q183" s="69"/>
      <c r="R183" s="69"/>
      <c r="S183" s="69"/>
      <c r="T183" s="69"/>
      <c r="U183" s="69"/>
      <c r="V183" s="69"/>
      <c r="W183" s="69"/>
      <c r="X183" s="69"/>
      <c r="Y183" s="69"/>
      <c r="Z183" s="69"/>
      <c r="AA183" s="69"/>
      <c r="AB183" s="69"/>
      <c r="AC183" s="69"/>
      <c r="AD183" s="69"/>
      <c r="AE183" s="69"/>
      <c r="AF183" s="69"/>
      <c r="AG183" s="69"/>
    </row>
    <row r="184" spans="1:33" s="112" customFormat="1" ht="12.75">
      <c r="A184" s="107" t="s">
        <v>116</v>
      </c>
      <c r="B184" s="107" t="s">
        <v>89</v>
      </c>
      <c r="C184" s="108">
        <v>0.829415772649743</v>
      </c>
      <c r="D184" s="109">
        <v>11856473</v>
      </c>
      <c r="E184" s="109">
        <v>12644952</v>
      </c>
      <c r="F184" s="110">
        <f t="shared" si="10"/>
        <v>0.06650198587725034</v>
      </c>
      <c r="G184" s="109">
        <v>12545671</v>
      </c>
      <c r="H184" s="109">
        <v>13247457</v>
      </c>
      <c r="I184" s="110">
        <f t="shared" si="11"/>
        <v>0.05593849862633892</v>
      </c>
      <c r="J184" s="107">
        <v>17</v>
      </c>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row>
    <row r="185" spans="1:33" s="112" customFormat="1" ht="12.75">
      <c r="A185" s="107" t="s">
        <v>166</v>
      </c>
      <c r="B185" s="107" t="s">
        <v>165</v>
      </c>
      <c r="C185" s="108">
        <v>0.802407133688086</v>
      </c>
      <c r="D185" s="109">
        <v>5040797</v>
      </c>
      <c r="E185" s="109">
        <v>3583041</v>
      </c>
      <c r="F185" s="110">
        <f t="shared" si="10"/>
        <v>-0.28919157030128373</v>
      </c>
      <c r="G185" s="109">
        <v>5044085</v>
      </c>
      <c r="H185" s="109">
        <v>3267078</v>
      </c>
      <c r="I185" s="110">
        <f t="shared" si="11"/>
        <v>-0.352295213106044</v>
      </c>
      <c r="J185" s="107">
        <v>18</v>
      </c>
      <c r="K185" s="69"/>
      <c r="L185" s="69"/>
      <c r="M185" s="69"/>
      <c r="N185" s="69"/>
      <c r="O185" s="69"/>
      <c r="P185" s="69"/>
      <c r="Q185" s="69"/>
      <c r="R185" s="69"/>
      <c r="S185" s="69"/>
      <c r="T185" s="69"/>
      <c r="U185" s="69"/>
      <c r="V185" s="69"/>
      <c r="W185" s="69"/>
      <c r="X185" s="69"/>
      <c r="Y185" s="69"/>
      <c r="Z185" s="69"/>
      <c r="AA185" s="69"/>
      <c r="AB185" s="69"/>
      <c r="AC185" s="69"/>
      <c r="AD185" s="69"/>
      <c r="AE185" s="69"/>
      <c r="AF185" s="69"/>
      <c r="AG185" s="69"/>
    </row>
    <row r="186" spans="1:33" s="113" customFormat="1" ht="12.75">
      <c r="A186" s="107" t="s">
        <v>155</v>
      </c>
      <c r="B186" s="107" t="s">
        <v>89</v>
      </c>
      <c r="C186" s="108">
        <v>0.719291362534124</v>
      </c>
      <c r="D186" s="109">
        <v>3948786</v>
      </c>
      <c r="E186" s="109">
        <v>3222941</v>
      </c>
      <c r="F186" s="110">
        <f t="shared" si="10"/>
        <v>-0.18381472179044395</v>
      </c>
      <c r="G186" s="109">
        <v>6723777</v>
      </c>
      <c r="H186" s="109">
        <v>9525539</v>
      </c>
      <c r="I186" s="110">
        <f t="shared" si="11"/>
        <v>0.4166946643233409</v>
      </c>
      <c r="J186" s="107">
        <v>19</v>
      </c>
      <c r="K186" s="69"/>
      <c r="L186" s="69"/>
      <c r="M186" s="69"/>
      <c r="N186" s="69"/>
      <c r="O186" s="69"/>
      <c r="P186" s="69"/>
      <c r="Q186" s="69"/>
      <c r="R186" s="69"/>
      <c r="S186" s="69"/>
      <c r="T186" s="69"/>
      <c r="U186" s="69"/>
      <c r="V186" s="69"/>
      <c r="W186" s="69"/>
      <c r="X186" s="69"/>
      <c r="Y186" s="69"/>
      <c r="Z186" s="69"/>
      <c r="AA186" s="69"/>
      <c r="AB186" s="69"/>
      <c r="AC186" s="69"/>
      <c r="AD186" s="69"/>
      <c r="AE186" s="69"/>
      <c r="AF186" s="69"/>
      <c r="AG186" s="69"/>
    </row>
    <row r="187" spans="1:33" s="107" customFormat="1" ht="12.75">
      <c r="A187" s="107" t="s">
        <v>225</v>
      </c>
      <c r="B187" s="107" t="s">
        <v>89</v>
      </c>
      <c r="C187" s="108">
        <v>0.718862500971394</v>
      </c>
      <c r="D187" s="109">
        <v>214200</v>
      </c>
      <c r="E187" s="109">
        <v>531860</v>
      </c>
      <c r="F187" s="110">
        <f t="shared" si="10"/>
        <v>1.4830065359477125</v>
      </c>
      <c r="G187" s="109">
        <v>625645</v>
      </c>
      <c r="H187" s="109">
        <v>2306325</v>
      </c>
      <c r="I187" s="110">
        <f t="shared" si="11"/>
        <v>2.6863157221747156</v>
      </c>
      <c r="J187" s="107">
        <v>20</v>
      </c>
      <c r="K187" s="69"/>
      <c r="L187" s="69"/>
      <c r="M187" s="69"/>
      <c r="N187" s="69"/>
      <c r="O187" s="69"/>
      <c r="P187" s="69"/>
      <c r="Q187" s="69"/>
      <c r="R187" s="69"/>
      <c r="S187" s="69"/>
      <c r="T187" s="69"/>
      <c r="U187" s="69"/>
      <c r="V187" s="69"/>
      <c r="W187" s="69"/>
      <c r="X187" s="69"/>
      <c r="Y187" s="69"/>
      <c r="Z187" s="69"/>
      <c r="AA187" s="69"/>
      <c r="AB187" s="69"/>
      <c r="AC187" s="69"/>
      <c r="AD187" s="69"/>
      <c r="AE187" s="69"/>
      <c r="AF187" s="69"/>
      <c r="AG187" s="69"/>
    </row>
    <row r="188" spans="11:33" ht="12.75">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row>
    <row r="189" spans="1:33" s="2" customFormat="1" ht="12.75">
      <c r="A189" s="57" t="s">
        <v>232</v>
      </c>
      <c r="B189" s="57"/>
      <c r="C189" s="84">
        <f>SUM(C168:C188)</f>
        <v>74.05965608483065</v>
      </c>
      <c r="D189" s="85"/>
      <c r="E189" s="58"/>
      <c r="F189" s="58"/>
      <c r="G189" s="58">
        <f>SUM(G168:G188)</f>
        <v>491255730</v>
      </c>
      <c r="H189" s="85">
        <f>SUM(H168:H188)</f>
        <v>523809523</v>
      </c>
      <c r="I189" s="59">
        <f>+(H189-G189)/G189</f>
        <v>0.06626649016389081</v>
      </c>
      <c r="J189" s="58"/>
      <c r="K189" s="69"/>
      <c r="L189" s="69"/>
      <c r="M189" s="69"/>
      <c r="N189" s="69"/>
      <c r="O189" s="69"/>
      <c r="P189" s="69"/>
      <c r="Q189" s="69"/>
      <c r="R189" s="69"/>
      <c r="S189" s="69"/>
      <c r="T189" s="69"/>
      <c r="U189" s="69"/>
      <c r="V189" s="69"/>
      <c r="W189" s="69"/>
      <c r="X189" s="69"/>
      <c r="Y189" s="69"/>
      <c r="Z189" s="69"/>
      <c r="AA189" s="69"/>
      <c r="AB189" s="69"/>
      <c r="AC189" s="69"/>
      <c r="AD189" s="69"/>
      <c r="AE189" s="69"/>
      <c r="AF189" s="69"/>
      <c r="AG189" s="69"/>
    </row>
    <row r="190" spans="3:10" s="69" customFormat="1" ht="12.75">
      <c r="C190" s="86"/>
      <c r="D190" s="87"/>
      <c r="E190" s="62"/>
      <c r="F190" s="62"/>
      <c r="G190" s="62"/>
      <c r="H190" s="87"/>
      <c r="I190" s="62"/>
      <c r="J190" s="62"/>
    </row>
    <row r="191" spans="1:10" s="69" customFormat="1" ht="12.75">
      <c r="A191" s="88" t="s">
        <v>75</v>
      </c>
      <c r="C191" s="86"/>
      <c r="D191" s="87"/>
      <c r="E191" s="62"/>
      <c r="F191" s="62"/>
      <c r="G191" s="62"/>
      <c r="H191" s="87"/>
      <c r="I191" s="62"/>
      <c r="J191" s="62"/>
    </row>
    <row r="192" spans="11:33" ht="12.75">
      <c r="K192" s="69"/>
      <c r="L192" s="69"/>
      <c r="M192" s="69"/>
      <c r="N192" s="69"/>
      <c r="O192" s="69"/>
      <c r="P192" s="69"/>
      <c r="Q192" s="69"/>
      <c r="R192" s="69"/>
      <c r="S192" s="69"/>
      <c r="T192" s="69"/>
      <c r="U192" s="69"/>
      <c r="V192" s="69"/>
      <c r="W192" s="69"/>
      <c r="X192" s="69"/>
      <c r="Y192" s="69"/>
      <c r="Z192" s="69"/>
      <c r="AA192" s="69"/>
      <c r="AB192" s="69"/>
      <c r="AC192" s="69"/>
      <c r="AD192" s="69"/>
      <c r="AE192" s="69"/>
      <c r="AF192" s="69"/>
      <c r="AG192" s="69"/>
    </row>
    <row r="193" spans="1:33" s="65" customFormat="1" ht="15.75" customHeight="1">
      <c r="A193" s="139" t="s">
        <v>300</v>
      </c>
      <c r="B193" s="139"/>
      <c r="C193" s="139"/>
      <c r="D193" s="139"/>
      <c r="E193" s="139"/>
      <c r="F193" s="139"/>
      <c r="G193" s="139"/>
      <c r="H193" s="139"/>
      <c r="I193" s="139"/>
      <c r="K193" s="69"/>
      <c r="L193" s="69"/>
      <c r="M193" s="69"/>
      <c r="N193" s="69"/>
      <c r="O193" s="69"/>
      <c r="P193" s="69"/>
      <c r="Q193" s="69"/>
      <c r="R193" s="69"/>
      <c r="S193" s="69"/>
      <c r="T193" s="69"/>
      <c r="U193" s="69"/>
      <c r="V193" s="69"/>
      <c r="W193" s="69"/>
      <c r="X193" s="69"/>
      <c r="Y193" s="69"/>
      <c r="Z193" s="69"/>
      <c r="AA193" s="69"/>
      <c r="AB193" s="69"/>
      <c r="AC193" s="69"/>
      <c r="AD193" s="69"/>
      <c r="AE193" s="69"/>
      <c r="AF193" s="69"/>
      <c r="AG193" s="69"/>
    </row>
    <row r="194" spans="1:33" s="65" customFormat="1" ht="15.75" customHeight="1">
      <c r="A194" s="138" t="s">
        <v>79</v>
      </c>
      <c r="B194" s="138"/>
      <c r="C194" s="138"/>
      <c r="D194" s="138"/>
      <c r="E194" s="138"/>
      <c r="F194" s="138"/>
      <c r="G194" s="138"/>
      <c r="H194" s="138"/>
      <c r="I194" s="138"/>
      <c r="K194" s="69"/>
      <c r="L194" s="69"/>
      <c r="M194" s="69"/>
      <c r="N194" s="69"/>
      <c r="O194" s="69"/>
      <c r="P194" s="69"/>
      <c r="Q194" s="69"/>
      <c r="R194" s="69"/>
      <c r="S194" s="69"/>
      <c r="T194" s="69"/>
      <c r="U194" s="69"/>
      <c r="V194" s="69"/>
      <c r="W194" s="69"/>
      <c r="X194" s="69"/>
      <c r="Y194" s="69"/>
      <c r="Z194" s="69"/>
      <c r="AA194" s="69"/>
      <c r="AB194" s="69"/>
      <c r="AC194" s="69"/>
      <c r="AD194" s="69"/>
      <c r="AE194" s="69"/>
      <c r="AF194" s="69"/>
      <c r="AG194" s="69"/>
    </row>
    <row r="195" spans="1:33" s="66" customFormat="1" ht="15.75" customHeight="1">
      <c r="A195" s="138" t="s">
        <v>84</v>
      </c>
      <c r="B195" s="138"/>
      <c r="C195" s="138"/>
      <c r="D195" s="138"/>
      <c r="E195" s="138"/>
      <c r="F195" s="138"/>
      <c r="G195" s="138"/>
      <c r="H195" s="138"/>
      <c r="I195" s="138"/>
      <c r="K195" s="69"/>
      <c r="L195" s="69"/>
      <c r="M195" s="69"/>
      <c r="N195" s="69"/>
      <c r="O195" s="69"/>
      <c r="P195" s="69"/>
      <c r="Q195" s="69"/>
      <c r="R195" s="69"/>
      <c r="S195" s="69"/>
      <c r="T195" s="69"/>
      <c r="U195" s="69"/>
      <c r="V195" s="69"/>
      <c r="W195" s="69"/>
      <c r="X195" s="69"/>
      <c r="Y195" s="69"/>
      <c r="Z195" s="69"/>
      <c r="AA195" s="69"/>
      <c r="AB195" s="69"/>
      <c r="AC195" s="69"/>
      <c r="AD195" s="69"/>
      <c r="AE195" s="69"/>
      <c r="AF195" s="69"/>
      <c r="AG195" s="69"/>
    </row>
    <row r="196" spans="1:33" s="66" customFormat="1" ht="15.75" customHeight="1">
      <c r="A196" s="97"/>
      <c r="B196" s="97"/>
      <c r="C196" s="97"/>
      <c r="D196" s="97"/>
      <c r="E196" s="97"/>
      <c r="F196" s="97"/>
      <c r="G196" s="97"/>
      <c r="H196" s="97"/>
      <c r="I196" s="97"/>
      <c r="K196" s="69"/>
      <c r="L196" s="69"/>
      <c r="M196" s="69"/>
      <c r="N196" s="69"/>
      <c r="O196" s="69"/>
      <c r="P196" s="69"/>
      <c r="Q196" s="69"/>
      <c r="R196" s="69"/>
      <c r="S196" s="69"/>
      <c r="T196" s="69"/>
      <c r="U196" s="69"/>
      <c r="V196" s="69"/>
      <c r="W196" s="69"/>
      <c r="X196" s="69"/>
      <c r="Y196" s="69"/>
      <c r="Z196" s="69"/>
      <c r="AA196" s="69"/>
      <c r="AB196" s="69"/>
      <c r="AC196" s="69"/>
      <c r="AD196" s="69"/>
      <c r="AE196" s="69"/>
      <c r="AF196" s="69"/>
      <c r="AG196" s="69"/>
    </row>
    <row r="197" spans="1:10" s="69" customFormat="1" ht="30.75" customHeight="1">
      <c r="A197" s="67" t="s">
        <v>238</v>
      </c>
      <c r="B197" s="67" t="s">
        <v>86</v>
      </c>
      <c r="C197" s="68" t="s">
        <v>228</v>
      </c>
      <c r="D197" s="137" t="s">
        <v>229</v>
      </c>
      <c r="E197" s="137"/>
      <c r="F197" s="137"/>
      <c r="G197" s="137" t="s">
        <v>323</v>
      </c>
      <c r="H197" s="137"/>
      <c r="I197" s="137"/>
      <c r="J197" s="67" t="s">
        <v>230</v>
      </c>
    </row>
    <row r="198" spans="1:10" s="69" customFormat="1" ht="15.75" customHeight="1">
      <c r="A198" s="70"/>
      <c r="B198" s="70"/>
      <c r="C198" s="71">
        <v>2007</v>
      </c>
      <c r="D198" s="137" t="str">
        <f>+D166</f>
        <v>Enero-Mayo</v>
      </c>
      <c r="E198" s="137"/>
      <c r="F198" s="67" t="s">
        <v>230</v>
      </c>
      <c r="G198" s="137" t="str">
        <f>+D198</f>
        <v>Enero-Mayo</v>
      </c>
      <c r="H198" s="137"/>
      <c r="I198" s="67" t="s">
        <v>230</v>
      </c>
      <c r="J198" s="72" t="s">
        <v>231</v>
      </c>
    </row>
    <row r="199" spans="1:10" s="69" customFormat="1" ht="15.75">
      <c r="A199" s="73"/>
      <c r="B199" s="73"/>
      <c r="C199" s="74"/>
      <c r="D199" s="75">
        <v>2007</v>
      </c>
      <c r="E199" s="75">
        <v>2008</v>
      </c>
      <c r="F199" s="76" t="s">
        <v>231</v>
      </c>
      <c r="G199" s="75">
        <v>2007</v>
      </c>
      <c r="H199" s="75">
        <v>2008</v>
      </c>
      <c r="I199" s="76" t="s">
        <v>231</v>
      </c>
      <c r="J199" s="73"/>
    </row>
    <row r="200" spans="1:33" s="79" customFormat="1" ht="12.75">
      <c r="A200" t="s">
        <v>104</v>
      </c>
      <c r="B200" t="s">
        <v>89</v>
      </c>
      <c r="C200" s="77">
        <v>17.4670917975423</v>
      </c>
      <c r="D200" s="37">
        <v>35608152</v>
      </c>
      <c r="E200" s="37">
        <v>33420688</v>
      </c>
      <c r="F200" s="78">
        <f aca="true" t="shared" si="12" ref="F200:F219">+(E200-D200)/D200</f>
        <v>-0.061431550842627275</v>
      </c>
      <c r="G200" s="37">
        <v>117410922</v>
      </c>
      <c r="H200" s="37">
        <v>120014866</v>
      </c>
      <c r="I200" s="78">
        <f aca="true" t="shared" si="13" ref="I200:I219">+(H200-G200)/G200</f>
        <v>0.022178038939171262</v>
      </c>
      <c r="J200">
        <v>1</v>
      </c>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row>
    <row r="201" spans="1:33" s="79" customFormat="1" ht="12.75">
      <c r="A201" t="s">
        <v>107</v>
      </c>
      <c r="B201" t="s">
        <v>89</v>
      </c>
      <c r="C201" s="77">
        <v>14.4226836993619</v>
      </c>
      <c r="D201" s="37">
        <v>182656159</v>
      </c>
      <c r="E201" s="37">
        <v>194479864</v>
      </c>
      <c r="F201" s="78">
        <f t="shared" si="12"/>
        <v>0.06473203567146071</v>
      </c>
      <c r="G201" s="37">
        <v>219025244</v>
      </c>
      <c r="H201" s="37">
        <v>196876947</v>
      </c>
      <c r="I201" s="78">
        <f t="shared" si="13"/>
        <v>-0.10112211996896577</v>
      </c>
      <c r="J201">
        <v>2</v>
      </c>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row>
    <row r="202" spans="1:33" s="79" customFormat="1" ht="12.75">
      <c r="A202" t="s">
        <v>100</v>
      </c>
      <c r="B202" t="s">
        <v>89</v>
      </c>
      <c r="C202" s="77">
        <v>12.7212407656681</v>
      </c>
      <c r="D202" s="37">
        <v>189636520</v>
      </c>
      <c r="E202" s="37">
        <v>165832270</v>
      </c>
      <c r="F202" s="78">
        <f t="shared" si="12"/>
        <v>-0.12552566351671082</v>
      </c>
      <c r="G202" s="37">
        <v>125644449</v>
      </c>
      <c r="H202" s="37">
        <v>105994391</v>
      </c>
      <c r="I202" s="78">
        <f t="shared" si="13"/>
        <v>-0.15639415952232</v>
      </c>
      <c r="J202">
        <v>3</v>
      </c>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row>
    <row r="203" spans="1:33" s="79" customFormat="1" ht="12.75">
      <c r="A203" t="s">
        <v>118</v>
      </c>
      <c r="B203" t="s">
        <v>119</v>
      </c>
      <c r="C203" s="77">
        <v>10.5770132682529</v>
      </c>
      <c r="D203" s="37">
        <v>22022105</v>
      </c>
      <c r="E203" s="37">
        <v>21921510</v>
      </c>
      <c r="F203" s="78">
        <f t="shared" si="12"/>
        <v>-0.004567910288321666</v>
      </c>
      <c r="G203" s="37">
        <v>62348688</v>
      </c>
      <c r="H203" s="37">
        <v>72479766</v>
      </c>
      <c r="I203" s="78">
        <f t="shared" si="13"/>
        <v>0.16249063653111673</v>
      </c>
      <c r="J203">
        <v>4</v>
      </c>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row>
    <row r="204" spans="1:33" s="79" customFormat="1" ht="12.75">
      <c r="A204" t="s">
        <v>120</v>
      </c>
      <c r="B204" t="s">
        <v>89</v>
      </c>
      <c r="C204" s="77">
        <v>3.8180176969396</v>
      </c>
      <c r="D204" s="37">
        <v>45387233</v>
      </c>
      <c r="E204" s="37">
        <v>40994269</v>
      </c>
      <c r="F204" s="78">
        <f t="shared" si="12"/>
        <v>-0.09678853963183875</v>
      </c>
      <c r="G204" s="37">
        <v>40133487</v>
      </c>
      <c r="H204" s="37">
        <v>37662047</v>
      </c>
      <c r="I204" s="78">
        <f t="shared" si="13"/>
        <v>-0.06158049511122719</v>
      </c>
      <c r="J204">
        <v>5</v>
      </c>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row>
    <row r="205" spans="1:33" s="79" customFormat="1" ht="12.75">
      <c r="A205" t="s">
        <v>127</v>
      </c>
      <c r="B205" t="s">
        <v>89</v>
      </c>
      <c r="C205" s="77">
        <v>3.65050252900867</v>
      </c>
      <c r="D205" s="37">
        <v>5384089</v>
      </c>
      <c r="E205" s="37">
        <v>16325386</v>
      </c>
      <c r="F205" s="78">
        <f t="shared" si="12"/>
        <v>2.0321538146936278</v>
      </c>
      <c r="G205" s="37">
        <v>27261343</v>
      </c>
      <c r="H205" s="37">
        <v>52565952</v>
      </c>
      <c r="I205" s="78">
        <f t="shared" si="13"/>
        <v>0.9282231253243833</v>
      </c>
      <c r="J205">
        <v>6</v>
      </c>
      <c r="K205" s="69"/>
      <c r="L205" s="69"/>
      <c r="M205" s="69"/>
      <c r="N205" s="69"/>
      <c r="O205" s="69"/>
      <c r="P205" s="69"/>
      <c r="Q205" s="69"/>
      <c r="R205" s="69"/>
      <c r="S205" s="69"/>
      <c r="T205" s="69"/>
      <c r="U205" s="69"/>
      <c r="V205" s="69"/>
      <c r="W205" s="69"/>
      <c r="X205" s="69"/>
      <c r="Y205" s="69"/>
      <c r="Z205" s="69"/>
      <c r="AA205" s="69"/>
      <c r="AB205" s="69"/>
      <c r="AC205" s="69"/>
      <c r="AD205" s="69"/>
      <c r="AE205" s="69"/>
      <c r="AF205" s="69"/>
      <c r="AG205" s="69"/>
    </row>
    <row r="206" spans="1:33" s="79" customFormat="1" ht="12.75">
      <c r="A206" t="s">
        <v>116</v>
      </c>
      <c r="B206" t="s">
        <v>89</v>
      </c>
      <c r="C206" s="77">
        <v>3.31235236397699</v>
      </c>
      <c r="D206" s="37">
        <v>50261587</v>
      </c>
      <c r="E206" s="37">
        <v>47498191</v>
      </c>
      <c r="F206" s="78">
        <f t="shared" si="12"/>
        <v>-0.05498027748308067</v>
      </c>
      <c r="G206" s="37">
        <v>52785733</v>
      </c>
      <c r="H206" s="37">
        <v>44364903</v>
      </c>
      <c r="I206" s="78">
        <f t="shared" si="13"/>
        <v>-0.1595285226028783</v>
      </c>
      <c r="J206">
        <v>7</v>
      </c>
      <c r="K206" s="69"/>
      <c r="L206" s="69"/>
      <c r="M206" s="69"/>
      <c r="N206" s="69"/>
      <c r="O206" s="69"/>
      <c r="P206" s="69"/>
      <c r="Q206" s="69"/>
      <c r="R206" s="69"/>
      <c r="S206" s="69"/>
      <c r="T206" s="69"/>
      <c r="U206" s="69"/>
      <c r="V206" s="69"/>
      <c r="W206" s="69"/>
      <c r="X206" s="69"/>
      <c r="Y206" s="69"/>
      <c r="Z206" s="69"/>
      <c r="AA206" s="69"/>
      <c r="AB206" s="69"/>
      <c r="AC206" s="69"/>
      <c r="AD206" s="69"/>
      <c r="AE206" s="69"/>
      <c r="AF206" s="69"/>
      <c r="AG206" s="69"/>
    </row>
    <row r="207" spans="1:33" s="79" customFormat="1" ht="12.75">
      <c r="A207" t="s">
        <v>135</v>
      </c>
      <c r="B207" t="s">
        <v>89</v>
      </c>
      <c r="C207" s="77">
        <v>3.10478789830536</v>
      </c>
      <c r="D207" s="37">
        <v>47237586</v>
      </c>
      <c r="E207" s="37">
        <v>50722933</v>
      </c>
      <c r="F207" s="78">
        <f t="shared" si="12"/>
        <v>0.07378334278131825</v>
      </c>
      <c r="G207" s="37">
        <v>37685684</v>
      </c>
      <c r="H207" s="37">
        <v>36047995</v>
      </c>
      <c r="I207" s="78">
        <f t="shared" si="13"/>
        <v>-0.04345652847909036</v>
      </c>
      <c r="J207">
        <v>8</v>
      </c>
      <c r="K207" s="69"/>
      <c r="L207" s="69"/>
      <c r="M207" s="69"/>
      <c r="N207" s="69"/>
      <c r="O207" s="69"/>
      <c r="P207" s="69"/>
      <c r="Q207" s="69"/>
      <c r="R207" s="69"/>
      <c r="S207" s="69"/>
      <c r="T207" s="69"/>
      <c r="U207" s="69"/>
      <c r="V207" s="69"/>
      <c r="W207" s="69"/>
      <c r="X207" s="69"/>
      <c r="Y207" s="69"/>
      <c r="Z207" s="69"/>
      <c r="AA207" s="69"/>
      <c r="AB207" s="69"/>
      <c r="AC207" s="69"/>
      <c r="AD207" s="69"/>
      <c r="AE207" s="69"/>
      <c r="AF207" s="69"/>
      <c r="AG207" s="69"/>
    </row>
    <row r="208" spans="1:33" s="79" customFormat="1" ht="12.75">
      <c r="A208" t="s">
        <v>96</v>
      </c>
      <c r="B208" t="s">
        <v>89</v>
      </c>
      <c r="C208" s="77">
        <v>2.51281261530458</v>
      </c>
      <c r="D208" s="37">
        <v>5265544</v>
      </c>
      <c r="E208" s="37">
        <v>13373861</v>
      </c>
      <c r="F208" s="78">
        <f t="shared" si="12"/>
        <v>1.5398821090470425</v>
      </c>
      <c r="G208" s="37">
        <v>11770011</v>
      </c>
      <c r="H208" s="37">
        <v>32092700</v>
      </c>
      <c r="I208" s="78">
        <f t="shared" si="13"/>
        <v>1.7266499581011436</v>
      </c>
      <c r="J208">
        <v>9</v>
      </c>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row>
    <row r="209" spans="1:10" s="69" customFormat="1" ht="12.75">
      <c r="A209" t="s">
        <v>121</v>
      </c>
      <c r="B209" t="s">
        <v>89</v>
      </c>
      <c r="C209" s="77">
        <v>2.43355363705006</v>
      </c>
      <c r="D209" s="37">
        <v>23630190</v>
      </c>
      <c r="E209" s="37">
        <v>21763172</v>
      </c>
      <c r="F209" s="78">
        <f t="shared" si="12"/>
        <v>-0.07900985984454632</v>
      </c>
      <c r="G209" s="37">
        <v>37984545</v>
      </c>
      <c r="H209" s="37">
        <v>47839455</v>
      </c>
      <c r="I209" s="78">
        <f t="shared" si="13"/>
        <v>0.2594452559587064</v>
      </c>
      <c r="J209">
        <v>10</v>
      </c>
    </row>
    <row r="210" spans="1:10" s="69" customFormat="1" ht="12.75">
      <c r="A210" t="s">
        <v>125</v>
      </c>
      <c r="B210" t="s">
        <v>89</v>
      </c>
      <c r="C210" s="77">
        <v>2.2964858164438</v>
      </c>
      <c r="D210" s="37">
        <v>32661930</v>
      </c>
      <c r="E210" s="37">
        <v>38093578</v>
      </c>
      <c r="F210" s="78">
        <f t="shared" si="12"/>
        <v>0.16629905213807022</v>
      </c>
      <c r="G210" s="37">
        <v>35721028</v>
      </c>
      <c r="H210" s="37">
        <v>33625964</v>
      </c>
      <c r="I210" s="78">
        <f t="shared" si="13"/>
        <v>-0.05865071968253545</v>
      </c>
      <c r="J210">
        <v>11</v>
      </c>
    </row>
    <row r="211" spans="1:10" s="69" customFormat="1" ht="12.75">
      <c r="A211" t="s">
        <v>139</v>
      </c>
      <c r="B211" t="s">
        <v>119</v>
      </c>
      <c r="C211" s="77">
        <v>1.820924917219</v>
      </c>
      <c r="D211" s="37">
        <v>26414686</v>
      </c>
      <c r="E211" s="37">
        <v>14034913</v>
      </c>
      <c r="F211" s="78">
        <f t="shared" si="12"/>
        <v>-0.46867007996990767</v>
      </c>
      <c r="G211" s="37">
        <v>15979035</v>
      </c>
      <c r="H211" s="37">
        <v>11628963</v>
      </c>
      <c r="I211" s="78">
        <f t="shared" si="13"/>
        <v>-0.2722362145148315</v>
      </c>
      <c r="J211">
        <v>12</v>
      </c>
    </row>
    <row r="212" spans="1:10" s="69" customFormat="1" ht="12.75">
      <c r="A212" t="s">
        <v>151</v>
      </c>
      <c r="B212" t="s">
        <v>89</v>
      </c>
      <c r="C212" s="77">
        <v>1.818723080239</v>
      </c>
      <c r="D212" s="37">
        <v>11341369</v>
      </c>
      <c r="E212" s="37">
        <v>3572589</v>
      </c>
      <c r="F212" s="78">
        <f t="shared" si="12"/>
        <v>-0.6849949066995351</v>
      </c>
      <c r="G212" s="37">
        <v>12475584</v>
      </c>
      <c r="H212" s="37">
        <v>4764367</v>
      </c>
      <c r="I212" s="78">
        <f t="shared" si="13"/>
        <v>-0.6181046915318754</v>
      </c>
      <c r="J212">
        <v>13</v>
      </c>
    </row>
    <row r="213" spans="1:10" s="69" customFormat="1" ht="12.75">
      <c r="A213" t="s">
        <v>115</v>
      </c>
      <c r="B213" t="s">
        <v>89</v>
      </c>
      <c r="C213" s="77">
        <v>1.45624960619433</v>
      </c>
      <c r="D213" s="37">
        <v>25046550</v>
      </c>
      <c r="E213" s="37">
        <v>26121599</v>
      </c>
      <c r="F213" s="78">
        <f t="shared" si="12"/>
        <v>0.04292203916307835</v>
      </c>
      <c r="G213" s="37">
        <v>22148128</v>
      </c>
      <c r="H213" s="37">
        <v>22132661</v>
      </c>
      <c r="I213" s="78">
        <f t="shared" si="13"/>
        <v>-0.0006983434446468795</v>
      </c>
      <c r="J213">
        <v>14</v>
      </c>
    </row>
    <row r="214" spans="1:10" s="69" customFormat="1" ht="12.75">
      <c r="A214" t="s">
        <v>124</v>
      </c>
      <c r="B214" t="s">
        <v>89</v>
      </c>
      <c r="C214" s="77">
        <v>1.28663329861972</v>
      </c>
      <c r="D214" s="37">
        <v>3271852</v>
      </c>
      <c r="E214" s="37">
        <v>2521378</v>
      </c>
      <c r="F214" s="78">
        <f t="shared" si="12"/>
        <v>-0.22937284449296608</v>
      </c>
      <c r="G214" s="37">
        <v>9347372</v>
      </c>
      <c r="H214" s="37">
        <v>8795185</v>
      </c>
      <c r="I214" s="78">
        <f t="shared" si="13"/>
        <v>-0.059074037066247066</v>
      </c>
      <c r="J214">
        <v>15</v>
      </c>
    </row>
    <row r="215" spans="1:10" s="69" customFormat="1" ht="12.75">
      <c r="A215" t="s">
        <v>152</v>
      </c>
      <c r="B215" t="s">
        <v>89</v>
      </c>
      <c r="C215" s="77">
        <v>1.24179085700091</v>
      </c>
      <c r="D215" s="37">
        <v>1997701</v>
      </c>
      <c r="E215" s="37">
        <v>1850915</v>
      </c>
      <c r="F215" s="78">
        <f t="shared" si="12"/>
        <v>-0.07347746234296323</v>
      </c>
      <c r="G215" s="37">
        <v>3815505</v>
      </c>
      <c r="H215" s="37">
        <v>4345149</v>
      </c>
      <c r="I215" s="78">
        <f t="shared" si="13"/>
        <v>0.13881360396592327</v>
      </c>
      <c r="J215">
        <v>16</v>
      </c>
    </row>
    <row r="216" spans="1:10" s="69" customFormat="1" ht="12.75">
      <c r="A216" t="s">
        <v>109</v>
      </c>
      <c r="B216" t="s">
        <v>89</v>
      </c>
      <c r="C216" s="77">
        <v>1.18690809548416</v>
      </c>
      <c r="D216" s="37">
        <v>5443117</v>
      </c>
      <c r="E216" s="37">
        <v>9108993</v>
      </c>
      <c r="F216" s="78">
        <f t="shared" si="12"/>
        <v>0.6734883707258176</v>
      </c>
      <c r="G216" s="37">
        <v>4222799</v>
      </c>
      <c r="H216" s="37">
        <v>8642696</v>
      </c>
      <c r="I216" s="78">
        <f t="shared" si="13"/>
        <v>1.046674729249486</v>
      </c>
      <c r="J216">
        <v>17</v>
      </c>
    </row>
    <row r="217" spans="1:10" s="69" customFormat="1" ht="12.75">
      <c r="A217" t="s">
        <v>146</v>
      </c>
      <c r="B217" t="s">
        <v>89</v>
      </c>
      <c r="C217" s="77">
        <v>1.02231549353938</v>
      </c>
      <c r="D217" s="37">
        <v>31510695</v>
      </c>
      <c r="E217" s="37">
        <v>27840730</v>
      </c>
      <c r="F217" s="78">
        <f t="shared" si="12"/>
        <v>-0.11646728198156213</v>
      </c>
      <c r="G217" s="37">
        <v>16293081</v>
      </c>
      <c r="H217" s="37">
        <v>7972987</v>
      </c>
      <c r="I217" s="78">
        <f t="shared" si="13"/>
        <v>-0.510651975522616</v>
      </c>
      <c r="J217">
        <v>18</v>
      </c>
    </row>
    <row r="218" spans="1:33" s="2" customFormat="1" ht="12.75">
      <c r="A218" t="s">
        <v>140</v>
      </c>
      <c r="B218" t="s">
        <v>89</v>
      </c>
      <c r="C218" s="77">
        <v>1.00143735303881</v>
      </c>
      <c r="D218" s="37">
        <v>3023737</v>
      </c>
      <c r="E218" s="37">
        <v>3337492</v>
      </c>
      <c r="F218" s="78">
        <f t="shared" si="12"/>
        <v>0.10376398476454797</v>
      </c>
      <c r="G218" s="37">
        <v>3917240</v>
      </c>
      <c r="H218" s="37">
        <v>4412606</v>
      </c>
      <c r="I218" s="78">
        <f t="shared" si="13"/>
        <v>0.12645791424574446</v>
      </c>
      <c r="J218">
        <v>19</v>
      </c>
      <c r="K218" s="69"/>
      <c r="L218" s="69"/>
      <c r="M218" s="69"/>
      <c r="N218" s="69"/>
      <c r="O218" s="69"/>
      <c r="P218" s="69"/>
      <c r="Q218" s="69"/>
      <c r="R218" s="69"/>
      <c r="S218" s="69"/>
      <c r="T218" s="69"/>
      <c r="U218" s="69"/>
      <c r="V218" s="69"/>
      <c r="W218" s="69"/>
      <c r="X218" s="69"/>
      <c r="Y218" s="69"/>
      <c r="Z218" s="69"/>
      <c r="AA218" s="69"/>
      <c r="AB218" s="69"/>
      <c r="AC218" s="69"/>
      <c r="AD218" s="69"/>
      <c r="AE218" s="69"/>
      <c r="AF218" s="69"/>
      <c r="AG218" s="69"/>
    </row>
    <row r="219" spans="1:33" ht="12.75">
      <c r="A219" t="s">
        <v>90</v>
      </c>
      <c r="B219" t="s">
        <v>89</v>
      </c>
      <c r="C219" s="77">
        <v>0.880477653060588</v>
      </c>
      <c r="D219" s="37">
        <v>1372325</v>
      </c>
      <c r="E219" s="37">
        <v>3324782</v>
      </c>
      <c r="F219" s="78">
        <f t="shared" si="12"/>
        <v>1.4227365966516679</v>
      </c>
      <c r="G219" s="37">
        <v>10740901</v>
      </c>
      <c r="H219" s="37">
        <v>18094508</v>
      </c>
      <c r="I219" s="78">
        <f t="shared" si="13"/>
        <v>0.6846359537249249</v>
      </c>
      <c r="J219">
        <v>20</v>
      </c>
      <c r="K219" s="69"/>
      <c r="L219" s="69"/>
      <c r="M219" s="69"/>
      <c r="N219" s="69"/>
      <c r="O219" s="69"/>
      <c r="P219" s="69"/>
      <c r="Q219" s="69"/>
      <c r="R219" s="69"/>
      <c r="S219" s="69"/>
      <c r="T219" s="69"/>
      <c r="U219" s="69"/>
      <c r="V219" s="69"/>
      <c r="W219" s="69"/>
      <c r="X219" s="69"/>
      <c r="Y219" s="69"/>
      <c r="Z219" s="69"/>
      <c r="AA219" s="69"/>
      <c r="AB219" s="69"/>
      <c r="AC219" s="69"/>
      <c r="AD219" s="69"/>
      <c r="AE219" s="69"/>
      <c r="AF219" s="69"/>
      <c r="AG219" s="69"/>
    </row>
    <row r="220" spans="11:33" ht="12.75">
      <c r="K220" s="69"/>
      <c r="L220" s="69"/>
      <c r="M220" s="69"/>
      <c r="N220" s="69"/>
      <c r="O220" s="69"/>
      <c r="P220" s="69"/>
      <c r="Q220" s="69"/>
      <c r="R220" s="69"/>
      <c r="S220" s="69"/>
      <c r="T220" s="69"/>
      <c r="U220" s="69"/>
      <c r="V220" s="69"/>
      <c r="W220" s="69"/>
      <c r="X220" s="69"/>
      <c r="Y220" s="69"/>
      <c r="Z220" s="69"/>
      <c r="AA220" s="69"/>
      <c r="AB220" s="69"/>
      <c r="AC220" s="69"/>
      <c r="AD220" s="69"/>
      <c r="AE220" s="69"/>
      <c r="AF220" s="69"/>
      <c r="AG220" s="69"/>
    </row>
    <row r="221" spans="1:33" s="2" customFormat="1" ht="12.75">
      <c r="A221" s="57" t="s">
        <v>232</v>
      </c>
      <c r="B221" s="57"/>
      <c r="C221" s="84">
        <f>SUM(C200:C220)</f>
        <v>88.03200244225016</v>
      </c>
      <c r="D221" s="85"/>
      <c r="E221" s="58"/>
      <c r="F221" s="58"/>
      <c r="G221" s="58">
        <f>SUM(G200:G220)</f>
        <v>866710779</v>
      </c>
      <c r="H221" s="85">
        <f>SUM(H200:H220)</f>
        <v>870354108</v>
      </c>
      <c r="I221" s="59">
        <f>+(H221-G221)/G221</f>
        <v>0.004203627194072314</v>
      </c>
      <c r="J221" s="58"/>
      <c r="K221" s="69"/>
      <c r="L221" s="69"/>
      <c r="M221" s="69"/>
      <c r="N221" s="69"/>
      <c r="O221" s="69"/>
      <c r="P221" s="69"/>
      <c r="Q221" s="69"/>
      <c r="R221" s="69"/>
      <c r="S221" s="69"/>
      <c r="T221" s="69"/>
      <c r="U221" s="69"/>
      <c r="V221" s="69"/>
      <c r="W221" s="69"/>
      <c r="X221" s="69"/>
      <c r="Y221" s="69"/>
      <c r="Z221" s="69"/>
      <c r="AA221" s="69"/>
      <c r="AB221" s="69"/>
      <c r="AC221" s="69"/>
      <c r="AD221" s="69"/>
      <c r="AE221" s="69"/>
      <c r="AF221" s="69"/>
      <c r="AG221" s="69"/>
    </row>
    <row r="222" spans="3:10" s="69" customFormat="1" ht="12.75">
      <c r="C222" s="86"/>
      <c r="D222" s="87"/>
      <c r="E222" s="62"/>
      <c r="F222" s="62"/>
      <c r="G222" s="62"/>
      <c r="H222" s="87"/>
      <c r="I222" s="62"/>
      <c r="J222" s="62"/>
    </row>
    <row r="223" spans="1:10" s="69" customFormat="1" ht="12.75">
      <c r="A223" s="88" t="s">
        <v>75</v>
      </c>
      <c r="C223" s="86"/>
      <c r="D223" s="87"/>
      <c r="E223" s="62"/>
      <c r="F223" s="62"/>
      <c r="G223" s="62"/>
      <c r="H223" s="87"/>
      <c r="I223" s="62"/>
      <c r="J223" s="62"/>
    </row>
    <row r="224" spans="11:33" ht="12.75">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row>
    <row r="225" spans="1:33" s="65" customFormat="1" ht="15.75" customHeight="1">
      <c r="A225" s="139" t="s">
        <v>301</v>
      </c>
      <c r="B225" s="139"/>
      <c r="C225" s="139"/>
      <c r="D225" s="139"/>
      <c r="E225" s="139"/>
      <c r="F225" s="139"/>
      <c r="G225" s="139"/>
      <c r="H225" s="139"/>
      <c r="I225" s="13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row>
    <row r="226" spans="1:33" s="65" customFormat="1" ht="15.75" customHeight="1">
      <c r="A226" s="138" t="s">
        <v>79</v>
      </c>
      <c r="B226" s="138"/>
      <c r="C226" s="138"/>
      <c r="D226" s="138"/>
      <c r="E226" s="138"/>
      <c r="F226" s="138"/>
      <c r="G226" s="138"/>
      <c r="H226" s="138"/>
      <c r="I226" s="138"/>
      <c r="K226" s="69"/>
      <c r="L226" s="69"/>
      <c r="M226" s="69"/>
      <c r="N226" s="69"/>
      <c r="O226" s="69"/>
      <c r="P226" s="69"/>
      <c r="Q226" s="69"/>
      <c r="R226" s="69"/>
      <c r="S226" s="69"/>
      <c r="T226" s="69"/>
      <c r="U226" s="69"/>
      <c r="V226" s="69"/>
      <c r="W226" s="69"/>
      <c r="X226" s="69"/>
      <c r="Y226" s="69"/>
      <c r="Z226" s="69"/>
      <c r="AA226" s="69"/>
      <c r="AB226" s="69"/>
      <c r="AC226" s="69"/>
      <c r="AD226" s="69"/>
      <c r="AE226" s="69"/>
      <c r="AF226" s="69"/>
      <c r="AG226" s="69"/>
    </row>
    <row r="227" spans="1:33" s="66" customFormat="1" ht="15.75" customHeight="1">
      <c r="A227" s="138" t="s">
        <v>66</v>
      </c>
      <c r="B227" s="138"/>
      <c r="C227" s="138"/>
      <c r="D227" s="138"/>
      <c r="E227" s="138"/>
      <c r="F227" s="138"/>
      <c r="G227" s="138"/>
      <c r="H227" s="138"/>
      <c r="I227" s="138"/>
      <c r="K227" s="69"/>
      <c r="L227" s="69"/>
      <c r="M227" s="69"/>
      <c r="N227" s="69"/>
      <c r="O227" s="69"/>
      <c r="P227" s="69"/>
      <c r="Q227" s="69"/>
      <c r="R227" s="69"/>
      <c r="S227" s="69"/>
      <c r="T227" s="69"/>
      <c r="U227" s="69"/>
      <c r="V227" s="69"/>
      <c r="W227" s="69"/>
      <c r="X227" s="69"/>
      <c r="Y227" s="69"/>
      <c r="Z227" s="69"/>
      <c r="AA227" s="69"/>
      <c r="AB227" s="69"/>
      <c r="AC227" s="69"/>
      <c r="AD227" s="69"/>
      <c r="AE227" s="69"/>
      <c r="AF227" s="69"/>
      <c r="AG227" s="69"/>
    </row>
    <row r="228" spans="1:33" s="66" customFormat="1" ht="15.75" customHeight="1">
      <c r="A228" s="97"/>
      <c r="B228" s="97"/>
      <c r="C228" s="97"/>
      <c r="D228" s="97"/>
      <c r="E228" s="97"/>
      <c r="F228" s="97"/>
      <c r="G228" s="97"/>
      <c r="H228" s="97"/>
      <c r="I228" s="97"/>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row>
    <row r="229" spans="1:10" s="69" customFormat="1" ht="30.75" customHeight="1">
      <c r="A229" s="67" t="s">
        <v>239</v>
      </c>
      <c r="B229" s="67" t="s">
        <v>86</v>
      </c>
      <c r="C229" s="68" t="s">
        <v>228</v>
      </c>
      <c r="D229" s="137" t="s">
        <v>229</v>
      </c>
      <c r="E229" s="137"/>
      <c r="F229" s="137"/>
      <c r="G229" s="137" t="s">
        <v>323</v>
      </c>
      <c r="H229" s="137"/>
      <c r="I229" s="137"/>
      <c r="J229" s="67" t="s">
        <v>230</v>
      </c>
    </row>
    <row r="230" spans="1:10" s="69" customFormat="1" ht="15.75" customHeight="1">
      <c r="A230" s="70"/>
      <c r="B230" s="70"/>
      <c r="C230" s="71">
        <v>2007</v>
      </c>
      <c r="D230" s="137" t="str">
        <f>+D198</f>
        <v>Enero-Mayo</v>
      </c>
      <c r="E230" s="137"/>
      <c r="F230" s="67" t="s">
        <v>230</v>
      </c>
      <c r="G230" s="137" t="str">
        <f>+D230</f>
        <v>Enero-Mayo</v>
      </c>
      <c r="H230" s="137"/>
      <c r="I230" s="67" t="s">
        <v>230</v>
      </c>
      <c r="J230" s="72" t="s">
        <v>231</v>
      </c>
    </row>
    <row r="231" spans="1:10" s="69" customFormat="1" ht="15.75">
      <c r="A231" s="73"/>
      <c r="B231" s="73"/>
      <c r="C231" s="74"/>
      <c r="D231" s="75">
        <v>2007</v>
      </c>
      <c r="E231" s="75">
        <v>2008</v>
      </c>
      <c r="F231" s="76" t="s">
        <v>231</v>
      </c>
      <c r="G231" s="75">
        <v>2007</v>
      </c>
      <c r="H231" s="75">
        <v>2008</v>
      </c>
      <c r="I231" s="76" t="s">
        <v>231</v>
      </c>
      <c r="J231" s="73"/>
    </row>
    <row r="232" spans="1:33" s="79" customFormat="1" ht="12.75">
      <c r="A232" t="s">
        <v>100</v>
      </c>
      <c r="B232" t="s">
        <v>89</v>
      </c>
      <c r="C232" s="77">
        <v>16.9480781899413</v>
      </c>
      <c r="D232" s="37">
        <v>129580692</v>
      </c>
      <c r="E232" s="37">
        <v>116010277</v>
      </c>
      <c r="F232" s="78">
        <f aca="true" t="shared" si="14" ref="F232:F251">+(E232-D232)/D232</f>
        <v>-0.10472559445816203</v>
      </c>
      <c r="G232" s="37">
        <v>88792061</v>
      </c>
      <c r="H232" s="37">
        <v>78084587</v>
      </c>
      <c r="I232" s="78">
        <f aca="true" t="shared" si="15" ref="I232:I251">+(H232-G232)/G232</f>
        <v>-0.12059044332803583</v>
      </c>
      <c r="J232">
        <v>1</v>
      </c>
      <c r="K232" s="69"/>
      <c r="L232" s="69"/>
      <c r="M232" s="69"/>
      <c r="N232" s="69"/>
      <c r="O232" s="69"/>
      <c r="P232" s="69"/>
      <c r="Q232" s="69"/>
      <c r="R232" s="69"/>
      <c r="S232" s="69"/>
      <c r="T232" s="69"/>
      <c r="U232" s="69"/>
      <c r="V232" s="69"/>
      <c r="W232" s="69"/>
      <c r="X232" s="69"/>
      <c r="Y232" s="69"/>
      <c r="Z232" s="69"/>
      <c r="AA232" s="69"/>
      <c r="AB232" s="69"/>
      <c r="AC232" s="69"/>
      <c r="AD232" s="69"/>
      <c r="AE232" s="69"/>
      <c r="AF232" s="69"/>
      <c r="AG232" s="69"/>
    </row>
    <row r="233" spans="1:33" s="79" customFormat="1" ht="12.75">
      <c r="A233" t="s">
        <v>118</v>
      </c>
      <c r="B233" t="s">
        <v>119</v>
      </c>
      <c r="C233" s="77">
        <v>16.0763784002278</v>
      </c>
      <c r="D233" s="37">
        <v>25152252</v>
      </c>
      <c r="E233" s="37">
        <v>21036696</v>
      </c>
      <c r="F233" s="78">
        <f t="shared" si="14"/>
        <v>-0.1636257461160933</v>
      </c>
      <c r="G233" s="37">
        <v>74555592</v>
      </c>
      <c r="H233" s="37">
        <v>68987980</v>
      </c>
      <c r="I233" s="78">
        <f t="shared" si="15"/>
        <v>-0.07467732266145778</v>
      </c>
      <c r="J233">
        <v>2</v>
      </c>
      <c r="K233" s="69"/>
      <c r="L233" s="69"/>
      <c r="M233" s="69"/>
      <c r="N233" s="69"/>
      <c r="O233" s="69"/>
      <c r="P233" s="69"/>
      <c r="Q233" s="69"/>
      <c r="R233" s="69"/>
      <c r="S233" s="69"/>
      <c r="T233" s="69"/>
      <c r="U233" s="69"/>
      <c r="V233" s="69"/>
      <c r="W233" s="69"/>
      <c r="X233" s="69"/>
      <c r="Y233" s="69"/>
      <c r="Z233" s="69"/>
      <c r="AA233" s="69"/>
      <c r="AB233" s="69"/>
      <c r="AC233" s="69"/>
      <c r="AD233" s="69"/>
      <c r="AE233" s="69"/>
      <c r="AF233" s="69"/>
      <c r="AG233" s="69"/>
    </row>
    <row r="234" spans="1:33" s="79" customFormat="1" ht="12.75">
      <c r="A234" t="s">
        <v>153</v>
      </c>
      <c r="B234" t="s">
        <v>89</v>
      </c>
      <c r="C234" s="77">
        <v>15.8564386539198</v>
      </c>
      <c r="D234" s="37">
        <v>145014057</v>
      </c>
      <c r="E234" s="37">
        <v>143618997</v>
      </c>
      <c r="F234" s="78">
        <f t="shared" si="14"/>
        <v>-0.009620170822474128</v>
      </c>
      <c r="G234" s="37">
        <v>82922180</v>
      </c>
      <c r="H234" s="37">
        <v>77273725</v>
      </c>
      <c r="I234" s="78">
        <f t="shared" si="15"/>
        <v>-0.06811754104872786</v>
      </c>
      <c r="J234">
        <v>3</v>
      </c>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row>
    <row r="235" spans="1:33" s="79" customFormat="1" ht="12.75">
      <c r="A235" t="s">
        <v>139</v>
      </c>
      <c r="B235" t="s">
        <v>119</v>
      </c>
      <c r="C235" s="77">
        <v>6.04309113146677</v>
      </c>
      <c r="D235" s="37">
        <v>49831486</v>
      </c>
      <c r="E235" s="37">
        <v>54237322</v>
      </c>
      <c r="F235" s="78">
        <f t="shared" si="14"/>
        <v>0.08841470230287735</v>
      </c>
      <c r="G235" s="37">
        <v>29203129</v>
      </c>
      <c r="H235" s="37">
        <v>39433749</v>
      </c>
      <c r="I235" s="78">
        <f t="shared" si="15"/>
        <v>0.35032615854280547</v>
      </c>
      <c r="J235">
        <v>4</v>
      </c>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row>
    <row r="236" spans="1:33" s="79" customFormat="1" ht="12.75">
      <c r="A236" t="s">
        <v>120</v>
      </c>
      <c r="B236" t="s">
        <v>89</v>
      </c>
      <c r="C236" s="77">
        <v>4.29219444194869</v>
      </c>
      <c r="D236" s="37">
        <v>21395880</v>
      </c>
      <c r="E236" s="37">
        <v>19214051</v>
      </c>
      <c r="F236" s="78">
        <f t="shared" si="14"/>
        <v>-0.10197425859558008</v>
      </c>
      <c r="G236" s="37">
        <v>17841967</v>
      </c>
      <c r="H236" s="37">
        <v>17112675</v>
      </c>
      <c r="I236" s="78">
        <f t="shared" si="15"/>
        <v>-0.04087508961315756</v>
      </c>
      <c r="J236">
        <v>5</v>
      </c>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row>
    <row r="237" spans="1:33" s="79" customFormat="1" ht="12.75">
      <c r="A237" t="s">
        <v>90</v>
      </c>
      <c r="B237" t="s">
        <v>89</v>
      </c>
      <c r="C237" s="77">
        <v>3.8153516685311</v>
      </c>
      <c r="D237" s="37">
        <v>5643984</v>
      </c>
      <c r="E237" s="37">
        <v>9444974</v>
      </c>
      <c r="F237" s="78">
        <f t="shared" si="14"/>
        <v>0.67345867741652</v>
      </c>
      <c r="G237" s="37">
        <v>39983546</v>
      </c>
      <c r="H237" s="37">
        <v>52233466</v>
      </c>
      <c r="I237" s="78">
        <f t="shared" si="15"/>
        <v>0.30637402695598837</v>
      </c>
      <c r="J237">
        <v>6</v>
      </c>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row>
    <row r="238" spans="1:33" s="79" customFormat="1" ht="12.75">
      <c r="A238" t="s">
        <v>154</v>
      </c>
      <c r="B238" t="s">
        <v>89</v>
      </c>
      <c r="C238" s="77">
        <v>2.96129584700433</v>
      </c>
      <c r="D238" s="37">
        <v>20674681</v>
      </c>
      <c r="E238" s="37">
        <v>19523548</v>
      </c>
      <c r="F238" s="78">
        <f t="shared" si="14"/>
        <v>-0.05567839232924561</v>
      </c>
      <c r="G238" s="37">
        <v>11803140</v>
      </c>
      <c r="H238" s="37">
        <v>14499580</v>
      </c>
      <c r="I238" s="78">
        <f t="shared" si="15"/>
        <v>0.22845107318899885</v>
      </c>
      <c r="J238">
        <v>7</v>
      </c>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row>
    <row r="239" spans="1:33" s="79" customFormat="1" ht="12.75">
      <c r="A239" t="s">
        <v>157</v>
      </c>
      <c r="B239" t="s">
        <v>89</v>
      </c>
      <c r="C239" s="77">
        <v>2.87763432897132</v>
      </c>
      <c r="D239" s="37">
        <v>12166179</v>
      </c>
      <c r="E239" s="37">
        <v>9197293</v>
      </c>
      <c r="F239" s="78">
        <f t="shared" si="14"/>
        <v>-0.2440278085666831</v>
      </c>
      <c r="G239" s="37">
        <v>15366984</v>
      </c>
      <c r="H239" s="37">
        <v>13696942</v>
      </c>
      <c r="I239" s="78">
        <f t="shared" si="15"/>
        <v>-0.1086772785082616</v>
      </c>
      <c r="J239">
        <v>8</v>
      </c>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row>
    <row r="240" spans="1:33" s="79" customFormat="1" ht="12.75">
      <c r="A240" t="s">
        <v>109</v>
      </c>
      <c r="B240" t="s">
        <v>89</v>
      </c>
      <c r="C240" s="77">
        <v>2.79277792127375</v>
      </c>
      <c r="D240" s="37">
        <v>15923026</v>
      </c>
      <c r="E240" s="37">
        <v>11521909</v>
      </c>
      <c r="F240" s="78">
        <f t="shared" si="14"/>
        <v>-0.27639953611832324</v>
      </c>
      <c r="G240" s="37">
        <v>12324800</v>
      </c>
      <c r="H240" s="37">
        <v>11361589</v>
      </c>
      <c r="I240" s="78">
        <f t="shared" si="15"/>
        <v>-0.07815226210567311</v>
      </c>
      <c r="J240">
        <v>9</v>
      </c>
      <c r="K240" s="69"/>
      <c r="L240" s="69"/>
      <c r="M240" s="69"/>
      <c r="N240" s="69"/>
      <c r="O240" s="69"/>
      <c r="P240" s="69"/>
      <c r="Q240" s="69"/>
      <c r="R240" s="69"/>
      <c r="S240" s="69"/>
      <c r="T240" s="69"/>
      <c r="U240" s="69"/>
      <c r="V240" s="69"/>
      <c r="W240" s="69"/>
      <c r="X240" s="69"/>
      <c r="Y240" s="69"/>
      <c r="Z240" s="69"/>
      <c r="AA240" s="69"/>
      <c r="AB240" s="69"/>
      <c r="AC240" s="69"/>
      <c r="AD240" s="69"/>
      <c r="AE240" s="69"/>
      <c r="AF240" s="69"/>
      <c r="AG240" s="69"/>
    </row>
    <row r="241" spans="1:10" s="69" customFormat="1" ht="12.75">
      <c r="A241" t="s">
        <v>127</v>
      </c>
      <c r="B241" t="s">
        <v>89</v>
      </c>
      <c r="C241" s="77">
        <v>2.34772296128034</v>
      </c>
      <c r="D241" s="37">
        <v>3092725</v>
      </c>
      <c r="E241" s="37">
        <v>6271940</v>
      </c>
      <c r="F241" s="78">
        <f t="shared" si="14"/>
        <v>1.0279656290164823</v>
      </c>
      <c r="G241" s="37">
        <v>15529132</v>
      </c>
      <c r="H241" s="37">
        <v>23176580</v>
      </c>
      <c r="I241" s="78">
        <f t="shared" si="15"/>
        <v>0.4924581747389358</v>
      </c>
      <c r="J241">
        <v>10</v>
      </c>
    </row>
    <row r="242" spans="1:10" s="69" customFormat="1" ht="12.75">
      <c r="A242" t="s">
        <v>121</v>
      </c>
      <c r="B242" t="s">
        <v>89</v>
      </c>
      <c r="C242" s="77">
        <v>1.85824784264983</v>
      </c>
      <c r="D242" s="37">
        <v>12527013</v>
      </c>
      <c r="E242" s="37">
        <v>8377883</v>
      </c>
      <c r="F242" s="78">
        <f t="shared" si="14"/>
        <v>-0.33121463193181006</v>
      </c>
      <c r="G242" s="37">
        <v>19840339</v>
      </c>
      <c r="H242" s="37">
        <v>15240455</v>
      </c>
      <c r="I242" s="78">
        <f t="shared" si="15"/>
        <v>-0.2318450304704975</v>
      </c>
      <c r="J242">
        <v>11</v>
      </c>
    </row>
    <row r="243" spans="1:10" s="69" customFormat="1" ht="12.75">
      <c r="A243" t="s">
        <v>155</v>
      </c>
      <c r="B243" t="s">
        <v>89</v>
      </c>
      <c r="C243" s="77">
        <v>1.82990209444758</v>
      </c>
      <c r="D243" s="37">
        <v>8500060</v>
      </c>
      <c r="E243" s="37">
        <v>14229824</v>
      </c>
      <c r="F243" s="78">
        <f t="shared" si="14"/>
        <v>0.6740851241050063</v>
      </c>
      <c r="G243" s="37">
        <v>13197264</v>
      </c>
      <c r="H243" s="37">
        <v>41148496</v>
      </c>
      <c r="I243" s="78">
        <f t="shared" si="15"/>
        <v>2.1179565703921663</v>
      </c>
      <c r="J243">
        <v>12</v>
      </c>
    </row>
    <row r="244" spans="1:10" s="69" customFormat="1" ht="12.75">
      <c r="A244" t="s">
        <v>135</v>
      </c>
      <c r="B244" t="s">
        <v>89</v>
      </c>
      <c r="C244" s="77">
        <v>1.65307949813095</v>
      </c>
      <c r="D244" s="37">
        <v>15572308</v>
      </c>
      <c r="E244" s="37">
        <v>18375442</v>
      </c>
      <c r="F244" s="78">
        <f t="shared" si="14"/>
        <v>0.18000761351496516</v>
      </c>
      <c r="G244" s="37">
        <v>14935500</v>
      </c>
      <c r="H244" s="37">
        <v>13733943</v>
      </c>
      <c r="I244" s="78">
        <f t="shared" si="15"/>
        <v>-0.08044973385557899</v>
      </c>
      <c r="J244">
        <v>13</v>
      </c>
    </row>
    <row r="245" spans="1:10" s="69" customFormat="1" ht="12.75">
      <c r="A245" t="s">
        <v>116</v>
      </c>
      <c r="B245" t="s">
        <v>89</v>
      </c>
      <c r="C245" s="77">
        <v>1.44113747445402</v>
      </c>
      <c r="D245" s="37">
        <v>18901833</v>
      </c>
      <c r="E245" s="37">
        <v>9274708</v>
      </c>
      <c r="F245" s="78">
        <f t="shared" si="14"/>
        <v>-0.5093222969433705</v>
      </c>
      <c r="G245" s="37">
        <v>17182061</v>
      </c>
      <c r="H245" s="37">
        <v>8060606</v>
      </c>
      <c r="I245" s="78">
        <f t="shared" si="15"/>
        <v>-0.5308708309206911</v>
      </c>
      <c r="J245">
        <v>14</v>
      </c>
    </row>
    <row r="246" spans="1:10" s="69" customFormat="1" ht="12.75">
      <c r="A246" t="s">
        <v>159</v>
      </c>
      <c r="B246" t="s">
        <v>89</v>
      </c>
      <c r="C246" s="77">
        <v>1.37949807697148</v>
      </c>
      <c r="D246" s="37">
        <v>1346997</v>
      </c>
      <c r="E246" s="37">
        <v>995365</v>
      </c>
      <c r="F246" s="78">
        <f t="shared" si="14"/>
        <v>-0.26104883678285845</v>
      </c>
      <c r="G246" s="37">
        <v>4808397</v>
      </c>
      <c r="H246" s="37">
        <v>4109072</v>
      </c>
      <c r="I246" s="78">
        <f t="shared" si="15"/>
        <v>-0.14543828223834263</v>
      </c>
      <c r="J246">
        <v>15</v>
      </c>
    </row>
    <row r="247" spans="1:10" s="69" customFormat="1" ht="12.75">
      <c r="A247" t="s">
        <v>158</v>
      </c>
      <c r="B247" t="s">
        <v>89</v>
      </c>
      <c r="C247" s="77">
        <v>1.26110845898453</v>
      </c>
      <c r="D247" s="37">
        <v>6540136</v>
      </c>
      <c r="E247" s="37">
        <v>6194679</v>
      </c>
      <c r="F247" s="78">
        <f t="shared" si="14"/>
        <v>-0.05282107283395942</v>
      </c>
      <c r="G247" s="37">
        <v>10679637</v>
      </c>
      <c r="H247" s="37">
        <v>12167196</v>
      </c>
      <c r="I247" s="78">
        <f t="shared" si="15"/>
        <v>0.1392892848324339</v>
      </c>
      <c r="J247">
        <v>16</v>
      </c>
    </row>
    <row r="248" spans="1:10" s="69" customFormat="1" ht="12.75">
      <c r="A248" t="s">
        <v>104</v>
      </c>
      <c r="B248" t="s">
        <v>89</v>
      </c>
      <c r="C248" s="77">
        <v>1.09472475862762</v>
      </c>
      <c r="D248" s="37">
        <v>2141448</v>
      </c>
      <c r="E248" s="37">
        <v>2726478</v>
      </c>
      <c r="F248" s="78">
        <f t="shared" si="14"/>
        <v>0.273193652145651</v>
      </c>
      <c r="G248" s="37">
        <v>6790029</v>
      </c>
      <c r="H248" s="37">
        <v>9787610</v>
      </c>
      <c r="I248" s="78">
        <f t="shared" si="15"/>
        <v>0.44146807031310176</v>
      </c>
      <c r="J248">
        <v>17</v>
      </c>
    </row>
    <row r="249" spans="1:10" s="69" customFormat="1" ht="12.75">
      <c r="A249" t="s">
        <v>160</v>
      </c>
      <c r="B249" t="s">
        <v>89</v>
      </c>
      <c r="C249" s="77">
        <v>1.00294215570537</v>
      </c>
      <c r="D249" s="37">
        <v>5994492</v>
      </c>
      <c r="E249" s="37">
        <v>6051117</v>
      </c>
      <c r="F249" s="78">
        <f t="shared" si="14"/>
        <v>0.009446171585515504</v>
      </c>
      <c r="G249" s="37">
        <v>8038056</v>
      </c>
      <c r="H249" s="37">
        <v>9255658</v>
      </c>
      <c r="I249" s="78">
        <f t="shared" si="15"/>
        <v>0.15147966125142695</v>
      </c>
      <c r="J249">
        <v>18</v>
      </c>
    </row>
    <row r="250" spans="1:33" s="2" customFormat="1" ht="12.75">
      <c r="A250" t="s">
        <v>156</v>
      </c>
      <c r="B250" t="s">
        <v>89</v>
      </c>
      <c r="C250" s="77">
        <v>0.927036466989689</v>
      </c>
      <c r="D250" s="37">
        <v>1869243</v>
      </c>
      <c r="E250" s="37">
        <v>1000871</v>
      </c>
      <c r="F250" s="78">
        <f t="shared" si="14"/>
        <v>-0.46455811256214413</v>
      </c>
      <c r="G250" s="37">
        <v>11135613</v>
      </c>
      <c r="H250" s="37">
        <v>4989941</v>
      </c>
      <c r="I250" s="78">
        <f t="shared" si="15"/>
        <v>-0.551893461096394</v>
      </c>
      <c r="J250">
        <v>19</v>
      </c>
      <c r="K250" s="69"/>
      <c r="L250" s="69"/>
      <c r="M250" s="69"/>
      <c r="N250" s="69"/>
      <c r="O250" s="69"/>
      <c r="P250" s="69"/>
      <c r="Q250" s="69"/>
      <c r="R250" s="69"/>
      <c r="S250" s="69"/>
      <c r="T250" s="69"/>
      <c r="U250" s="69"/>
      <c r="V250" s="69"/>
      <c r="W250" s="69"/>
      <c r="X250" s="69"/>
      <c r="Y250" s="69"/>
      <c r="Z250" s="69"/>
      <c r="AA250" s="69"/>
      <c r="AB250" s="69"/>
      <c r="AC250" s="69"/>
      <c r="AD250" s="69"/>
      <c r="AE250" s="69"/>
      <c r="AF250" s="69"/>
      <c r="AG250" s="69"/>
    </row>
    <row r="251" spans="1:33" ht="12.75">
      <c r="A251" t="s">
        <v>112</v>
      </c>
      <c r="B251" t="s">
        <v>89</v>
      </c>
      <c r="C251" s="77">
        <v>0.820607073985376</v>
      </c>
      <c r="D251" s="37">
        <v>1752639</v>
      </c>
      <c r="E251" s="37">
        <v>1522732</v>
      </c>
      <c r="F251" s="78">
        <f t="shared" si="14"/>
        <v>-0.13117761273142958</v>
      </c>
      <c r="G251" s="37">
        <v>3947946</v>
      </c>
      <c r="H251" s="37">
        <v>3625140</v>
      </c>
      <c r="I251" s="78">
        <f t="shared" si="15"/>
        <v>-0.08176555606383674</v>
      </c>
      <c r="J251">
        <v>20</v>
      </c>
      <c r="K251" s="69"/>
      <c r="L251" s="69"/>
      <c r="M251" s="69"/>
      <c r="N251" s="69"/>
      <c r="O251" s="69"/>
      <c r="P251" s="69"/>
      <c r="Q251" s="69"/>
      <c r="R251" s="69"/>
      <c r="S251" s="69"/>
      <c r="T251" s="69"/>
      <c r="U251" s="69"/>
      <c r="V251" s="69"/>
      <c r="W251" s="69"/>
      <c r="X251" s="69"/>
      <c r="Y251" s="69"/>
      <c r="Z251" s="69"/>
      <c r="AA251" s="69"/>
      <c r="AB251" s="69"/>
      <c r="AC251" s="69"/>
      <c r="AD251" s="69"/>
      <c r="AE251" s="69"/>
      <c r="AF251" s="69"/>
      <c r="AG251" s="69"/>
    </row>
    <row r="252" spans="11:33" ht="12.75">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row>
    <row r="253" spans="1:33" s="2" customFormat="1" ht="12.75">
      <c r="A253" s="57" t="s">
        <v>232</v>
      </c>
      <c r="B253" s="57"/>
      <c r="C253" s="84">
        <f>SUM(C232:C252)</f>
        <v>87.27924744551166</v>
      </c>
      <c r="D253" s="85"/>
      <c r="E253" s="58"/>
      <c r="F253" s="58"/>
      <c r="G253" s="58">
        <f>SUM(G232:G252)</f>
        <v>498877373</v>
      </c>
      <c r="H253" s="85">
        <f>SUM(H232:H252)</f>
        <v>517978990</v>
      </c>
      <c r="I253" s="59">
        <f>+(H253-G253)/G253</f>
        <v>0.038289202986161494</v>
      </c>
      <c r="J253" s="58"/>
      <c r="K253" s="69"/>
      <c r="L253" s="69"/>
      <c r="M253" s="69"/>
      <c r="N253" s="69"/>
      <c r="O253" s="69"/>
      <c r="P253" s="69"/>
      <c r="Q253" s="69"/>
      <c r="R253" s="69"/>
      <c r="S253" s="69"/>
      <c r="T253" s="69"/>
      <c r="U253" s="69"/>
      <c r="V253" s="69"/>
      <c r="W253" s="69"/>
      <c r="X253" s="69"/>
      <c r="Y253" s="69"/>
      <c r="Z253" s="69"/>
      <c r="AA253" s="69"/>
      <c r="AB253" s="69"/>
      <c r="AC253" s="69"/>
      <c r="AD253" s="69"/>
      <c r="AE253" s="69"/>
      <c r="AF253" s="69"/>
      <c r="AG253" s="69"/>
    </row>
    <row r="254" spans="3:10" s="69" customFormat="1" ht="12.75">
      <c r="C254" s="86"/>
      <c r="D254" s="87"/>
      <c r="E254" s="62"/>
      <c r="F254" s="62"/>
      <c r="G254" s="62"/>
      <c r="H254" s="87"/>
      <c r="I254" s="62"/>
      <c r="J254" s="62"/>
    </row>
    <row r="255" spans="1:10" s="69" customFormat="1" ht="12.75">
      <c r="A255" s="88" t="s">
        <v>75</v>
      </c>
      <c r="C255" s="86"/>
      <c r="D255" s="87"/>
      <c r="E255" s="62"/>
      <c r="F255" s="62"/>
      <c r="G255" s="62"/>
      <c r="H255" s="87"/>
      <c r="I255" s="62"/>
      <c r="J255" s="62"/>
    </row>
    <row r="256" spans="11:33" ht="12.75">
      <c r="K256" s="69"/>
      <c r="L256" s="69"/>
      <c r="M256" s="69"/>
      <c r="N256" s="69"/>
      <c r="O256" s="69"/>
      <c r="P256" s="69"/>
      <c r="Q256" s="69"/>
      <c r="R256" s="69"/>
      <c r="S256" s="69"/>
      <c r="T256" s="69"/>
      <c r="U256" s="69"/>
      <c r="V256" s="69"/>
      <c r="W256" s="69"/>
      <c r="X256" s="69"/>
      <c r="Y256" s="69"/>
      <c r="Z256" s="69"/>
      <c r="AA256" s="69"/>
      <c r="AB256" s="69"/>
      <c r="AC256" s="69"/>
      <c r="AD256" s="69"/>
      <c r="AE256" s="69"/>
      <c r="AF256" s="69"/>
      <c r="AG256" s="69"/>
    </row>
    <row r="257" spans="1:33" s="65" customFormat="1" ht="15.75" customHeight="1">
      <c r="A257" s="139" t="s">
        <v>302</v>
      </c>
      <c r="B257" s="139"/>
      <c r="C257" s="139"/>
      <c r="D257" s="139"/>
      <c r="E257" s="139"/>
      <c r="F257" s="139"/>
      <c r="G257" s="139"/>
      <c r="H257" s="139"/>
      <c r="I257" s="139"/>
      <c r="K257" s="69"/>
      <c r="L257" s="69"/>
      <c r="M257" s="69"/>
      <c r="N257" s="69"/>
      <c r="O257" s="69"/>
      <c r="P257" s="69"/>
      <c r="Q257" s="69"/>
      <c r="R257" s="69"/>
      <c r="S257" s="69"/>
      <c r="T257" s="69"/>
      <c r="U257" s="69"/>
      <c r="V257" s="69"/>
      <c r="W257" s="69"/>
      <c r="X257" s="69"/>
      <c r="Y257" s="69"/>
      <c r="Z257" s="69"/>
      <c r="AA257" s="69"/>
      <c r="AB257" s="69"/>
      <c r="AC257" s="69"/>
      <c r="AD257" s="69"/>
      <c r="AE257" s="69"/>
      <c r="AF257" s="69"/>
      <c r="AG257" s="69"/>
    </row>
    <row r="258" spans="1:33" s="65" customFormat="1" ht="15.75" customHeight="1">
      <c r="A258" s="138" t="s">
        <v>79</v>
      </c>
      <c r="B258" s="138"/>
      <c r="C258" s="138"/>
      <c r="D258" s="138"/>
      <c r="E258" s="138"/>
      <c r="F258" s="138"/>
      <c r="G258" s="138"/>
      <c r="H258" s="138"/>
      <c r="I258" s="138"/>
      <c r="K258" s="69"/>
      <c r="L258" s="69"/>
      <c r="M258" s="69"/>
      <c r="N258" s="69"/>
      <c r="O258" s="69"/>
      <c r="P258" s="69"/>
      <c r="Q258" s="69"/>
      <c r="R258" s="69"/>
      <c r="S258" s="69"/>
      <c r="T258" s="69"/>
      <c r="U258" s="69"/>
      <c r="V258" s="69"/>
      <c r="W258" s="69"/>
      <c r="X258" s="69"/>
      <c r="Y258" s="69"/>
      <c r="Z258" s="69"/>
      <c r="AA258" s="69"/>
      <c r="AB258" s="69"/>
      <c r="AC258" s="69"/>
      <c r="AD258" s="69"/>
      <c r="AE258" s="69"/>
      <c r="AF258" s="69"/>
      <c r="AG258" s="69"/>
    </row>
    <row r="259" spans="1:33" s="66" customFormat="1" ht="15.75" customHeight="1">
      <c r="A259" s="138" t="s">
        <v>67</v>
      </c>
      <c r="B259" s="138"/>
      <c r="C259" s="138"/>
      <c r="D259" s="138"/>
      <c r="E259" s="138"/>
      <c r="F259" s="138"/>
      <c r="G259" s="138"/>
      <c r="H259" s="138"/>
      <c r="I259" s="138"/>
      <c r="K259" s="69"/>
      <c r="L259" s="69"/>
      <c r="M259" s="69"/>
      <c r="N259" s="69"/>
      <c r="O259" s="69"/>
      <c r="P259" s="69"/>
      <c r="Q259" s="69"/>
      <c r="R259" s="69"/>
      <c r="S259" s="69"/>
      <c r="T259" s="69"/>
      <c r="U259" s="69"/>
      <c r="V259" s="69"/>
      <c r="W259" s="69"/>
      <c r="X259" s="69"/>
      <c r="Y259" s="69"/>
      <c r="Z259" s="69"/>
      <c r="AA259" s="69"/>
      <c r="AB259" s="69"/>
      <c r="AC259" s="69"/>
      <c r="AD259" s="69"/>
      <c r="AE259" s="69"/>
      <c r="AF259" s="69"/>
      <c r="AG259" s="69"/>
    </row>
    <row r="260" spans="1:33" s="66" customFormat="1" ht="15.75" customHeight="1">
      <c r="A260" s="97"/>
      <c r="B260" s="97"/>
      <c r="C260" s="97"/>
      <c r="D260" s="97"/>
      <c r="E260" s="97"/>
      <c r="F260" s="97"/>
      <c r="G260" s="97"/>
      <c r="H260" s="97"/>
      <c r="I260" s="97"/>
      <c r="K260" s="69"/>
      <c r="L260" s="69"/>
      <c r="M260" s="69"/>
      <c r="N260" s="69"/>
      <c r="O260" s="69"/>
      <c r="P260" s="69"/>
      <c r="Q260" s="69"/>
      <c r="R260" s="69"/>
      <c r="S260" s="69"/>
      <c r="T260" s="69"/>
      <c r="U260" s="69"/>
      <c r="V260" s="69"/>
      <c r="W260" s="69"/>
      <c r="X260" s="69"/>
      <c r="Y260" s="69"/>
      <c r="Z260" s="69"/>
      <c r="AA260" s="69"/>
      <c r="AB260" s="69"/>
      <c r="AC260" s="69"/>
      <c r="AD260" s="69"/>
      <c r="AE260" s="69"/>
      <c r="AF260" s="69"/>
      <c r="AG260" s="69"/>
    </row>
    <row r="261" spans="1:10" s="69" customFormat="1" ht="30.75" customHeight="1">
      <c r="A261" s="67" t="s">
        <v>240</v>
      </c>
      <c r="B261" s="67" t="s">
        <v>86</v>
      </c>
      <c r="C261" s="68" t="s">
        <v>228</v>
      </c>
      <c r="D261" s="137" t="s">
        <v>229</v>
      </c>
      <c r="E261" s="137"/>
      <c r="F261" s="137"/>
      <c r="G261" s="137" t="s">
        <v>323</v>
      </c>
      <c r="H261" s="137"/>
      <c r="I261" s="137"/>
      <c r="J261" s="67" t="s">
        <v>230</v>
      </c>
    </row>
    <row r="262" spans="1:10" s="69" customFormat="1" ht="15.75" customHeight="1">
      <c r="A262" s="70"/>
      <c r="B262" s="70"/>
      <c r="C262" s="71">
        <v>2007</v>
      </c>
      <c r="D262" s="137" t="str">
        <f>+D230</f>
        <v>Enero-Mayo</v>
      </c>
      <c r="E262" s="137"/>
      <c r="F262" s="67" t="s">
        <v>230</v>
      </c>
      <c r="G262" s="137" t="str">
        <f>+D262</f>
        <v>Enero-Mayo</v>
      </c>
      <c r="H262" s="137"/>
      <c r="I262" s="67" t="s">
        <v>230</v>
      </c>
      <c r="J262" s="72" t="s">
        <v>231</v>
      </c>
    </row>
    <row r="263" spans="1:10" s="69" customFormat="1" ht="15.75">
      <c r="A263" s="73"/>
      <c r="B263" s="73"/>
      <c r="C263" s="74"/>
      <c r="D263" s="75">
        <v>2007</v>
      </c>
      <c r="E263" s="75">
        <v>2008</v>
      </c>
      <c r="F263" s="76" t="s">
        <v>231</v>
      </c>
      <c r="G263" s="75">
        <v>2007</v>
      </c>
      <c r="H263" s="75">
        <v>2008</v>
      </c>
      <c r="I263" s="76" t="s">
        <v>231</v>
      </c>
      <c r="J263" s="73"/>
    </row>
    <row r="264" spans="1:33" s="79" customFormat="1" ht="12.75">
      <c r="A264" t="s">
        <v>174</v>
      </c>
      <c r="B264" t="s">
        <v>89</v>
      </c>
      <c r="C264" s="77">
        <v>22.8966742382344</v>
      </c>
      <c r="D264" s="140">
        <v>595144218</v>
      </c>
      <c r="E264" s="140">
        <v>796560678</v>
      </c>
      <c r="F264" s="78">
        <f aca="true" t="shared" si="16" ref="F264:F282">+(E264-D264)/D264</f>
        <v>0.33843302834540856</v>
      </c>
      <c r="G264" s="37">
        <v>328804120</v>
      </c>
      <c r="H264" s="37">
        <v>523554460</v>
      </c>
      <c r="I264" s="78">
        <f aca="true" t="shared" si="17" ref="I264:I283">+(H264-G264)/G264</f>
        <v>0.5922989651102912</v>
      </c>
      <c r="J264">
        <v>1</v>
      </c>
      <c r="K264" s="69"/>
      <c r="L264" s="69"/>
      <c r="M264" s="69"/>
      <c r="N264" s="69"/>
      <c r="O264" s="69"/>
      <c r="P264" s="69"/>
      <c r="Q264" s="69"/>
      <c r="R264" s="69"/>
      <c r="S264" s="69"/>
      <c r="T264" s="69"/>
      <c r="U264" s="69"/>
      <c r="V264" s="69"/>
      <c r="W264" s="69"/>
      <c r="X264" s="69"/>
      <c r="Y264" s="69"/>
      <c r="Z264" s="69"/>
      <c r="AA264" s="69"/>
      <c r="AB264" s="69"/>
      <c r="AC264" s="69"/>
      <c r="AD264" s="69"/>
      <c r="AE264" s="69"/>
      <c r="AF264" s="69"/>
      <c r="AG264" s="69"/>
    </row>
    <row r="265" spans="1:33" s="79" customFormat="1" ht="12.75">
      <c r="A265" t="s">
        <v>172</v>
      </c>
      <c r="B265" t="s">
        <v>89</v>
      </c>
      <c r="C265" s="77">
        <v>22.6393285544398</v>
      </c>
      <c r="D265" s="140">
        <v>607092939</v>
      </c>
      <c r="E265" s="140">
        <v>609546355</v>
      </c>
      <c r="F265" s="78">
        <f t="shared" si="16"/>
        <v>0.004041252734781025</v>
      </c>
      <c r="G265" s="37">
        <v>383148297</v>
      </c>
      <c r="H265" s="37">
        <v>424951928</v>
      </c>
      <c r="I265" s="78">
        <f t="shared" si="17"/>
        <v>0.10910561609516954</v>
      </c>
      <c r="J265">
        <v>2</v>
      </c>
      <c r="K265" s="69"/>
      <c r="L265" s="69"/>
      <c r="M265" s="69"/>
      <c r="N265" s="69"/>
      <c r="O265" s="69"/>
      <c r="P265" s="69"/>
      <c r="Q265" s="69"/>
      <c r="R265" s="69"/>
      <c r="S265" s="69"/>
      <c r="T265" s="69"/>
      <c r="U265" s="69"/>
      <c r="V265" s="69"/>
      <c r="W265" s="69"/>
      <c r="X265" s="69"/>
      <c r="Y265" s="69"/>
      <c r="Z265" s="69"/>
      <c r="AA265" s="69"/>
      <c r="AB265" s="69"/>
      <c r="AC265" s="69"/>
      <c r="AD265" s="69"/>
      <c r="AE265" s="69"/>
      <c r="AF265" s="69"/>
      <c r="AG265" s="69"/>
    </row>
    <row r="266" spans="1:33" s="79" customFormat="1" ht="12.75">
      <c r="A266" t="s">
        <v>163</v>
      </c>
      <c r="B266" t="s">
        <v>123</v>
      </c>
      <c r="C266" s="77">
        <v>12.8919004866207</v>
      </c>
      <c r="D266" s="140">
        <v>1349423</v>
      </c>
      <c r="E266" s="140">
        <v>1117389</v>
      </c>
      <c r="F266" s="78">
        <f t="shared" si="16"/>
        <v>-0.17195052996725266</v>
      </c>
      <c r="G266" s="37">
        <v>205466121</v>
      </c>
      <c r="H266" s="37">
        <v>220015312</v>
      </c>
      <c r="I266" s="78">
        <f t="shared" si="17"/>
        <v>0.0708106569063033</v>
      </c>
      <c r="J266">
        <v>3</v>
      </c>
      <c r="K266" s="69"/>
      <c r="L266" s="69"/>
      <c r="M266" s="69"/>
      <c r="N266" s="69"/>
      <c r="O266" s="69"/>
      <c r="P266" s="69"/>
      <c r="Q266" s="69"/>
      <c r="R266" s="69"/>
      <c r="S266" s="69"/>
      <c r="T266" s="69"/>
      <c r="U266" s="69"/>
      <c r="V266" s="69"/>
      <c r="W266" s="69"/>
      <c r="X266" s="69"/>
      <c r="Y266" s="69"/>
      <c r="Z266" s="69"/>
      <c r="AA266" s="69"/>
      <c r="AB266" s="69"/>
      <c r="AC266" s="69"/>
      <c r="AD266" s="69"/>
      <c r="AE266" s="69"/>
      <c r="AF266" s="69"/>
      <c r="AG266" s="69"/>
    </row>
    <row r="267" spans="1:33" s="79" customFormat="1" ht="12.75">
      <c r="A267" t="s">
        <v>111</v>
      </c>
      <c r="B267" t="s">
        <v>89</v>
      </c>
      <c r="C267" s="77">
        <v>5.47527902082474</v>
      </c>
      <c r="D267" s="140">
        <v>324855</v>
      </c>
      <c r="E267" s="140">
        <v>293766</v>
      </c>
      <c r="F267" s="78">
        <f t="shared" si="16"/>
        <v>-0.09570115897862123</v>
      </c>
      <c r="G267" s="37">
        <v>93891059</v>
      </c>
      <c r="H267" s="37">
        <v>105742271</v>
      </c>
      <c r="I267" s="78">
        <f t="shared" si="17"/>
        <v>0.12622300915787946</v>
      </c>
      <c r="J267">
        <v>4</v>
      </c>
      <c r="K267" s="69"/>
      <c r="L267" s="69"/>
      <c r="M267" s="69"/>
      <c r="N267" s="69"/>
      <c r="O267" s="69"/>
      <c r="P267" s="69"/>
      <c r="Q267" s="69"/>
      <c r="R267" s="69"/>
      <c r="S267" s="69"/>
      <c r="T267" s="69"/>
      <c r="U267" s="69"/>
      <c r="V267" s="69"/>
      <c r="W267" s="69"/>
      <c r="X267" s="69"/>
      <c r="Y267" s="69"/>
      <c r="Z267" s="69"/>
      <c r="AA267" s="69"/>
      <c r="AB267" s="69"/>
      <c r="AC267" s="69"/>
      <c r="AD267" s="69"/>
      <c r="AE267" s="69"/>
      <c r="AF267" s="69"/>
      <c r="AG267" s="69"/>
    </row>
    <row r="268" spans="1:33" s="79" customFormat="1" ht="12.75">
      <c r="A268" t="s">
        <v>169</v>
      </c>
      <c r="B268" t="s">
        <v>89</v>
      </c>
      <c r="C268" s="77">
        <v>5.02600690579776</v>
      </c>
      <c r="D268" s="140">
        <v>71552012</v>
      </c>
      <c r="E268" s="140">
        <v>57447933</v>
      </c>
      <c r="F268" s="78">
        <f t="shared" si="16"/>
        <v>-0.19711645564907385</v>
      </c>
      <c r="G268" s="37">
        <v>81925237</v>
      </c>
      <c r="H268" s="37">
        <v>74677946</v>
      </c>
      <c r="I268" s="78">
        <f t="shared" si="17"/>
        <v>-0.08846225248027052</v>
      </c>
      <c r="J268">
        <v>5</v>
      </c>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row>
    <row r="269" spans="1:33" s="79" customFormat="1" ht="12.75">
      <c r="A269" t="s">
        <v>103</v>
      </c>
      <c r="B269" t="s">
        <v>89</v>
      </c>
      <c r="C269" s="77">
        <v>3.50824970642119</v>
      </c>
      <c r="D269" s="140">
        <v>103071375</v>
      </c>
      <c r="E269" s="140">
        <v>81184588</v>
      </c>
      <c r="F269" s="78">
        <f t="shared" si="16"/>
        <v>-0.2123459301867274</v>
      </c>
      <c r="G269" s="37">
        <v>64889344</v>
      </c>
      <c r="H269" s="37">
        <v>51371920</v>
      </c>
      <c r="I269" s="78">
        <f t="shared" si="17"/>
        <v>-0.20831500469476158</v>
      </c>
      <c r="J269">
        <v>6</v>
      </c>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row>
    <row r="270" spans="1:33" s="79" customFormat="1" ht="12.75">
      <c r="A270" t="s">
        <v>173</v>
      </c>
      <c r="B270" t="s">
        <v>123</v>
      </c>
      <c r="C270" s="77">
        <v>3.33070785606516</v>
      </c>
      <c r="D270" s="140">
        <v>187461</v>
      </c>
      <c r="E270" s="140">
        <v>206425</v>
      </c>
      <c r="F270" s="78">
        <f t="shared" si="16"/>
        <v>0.10116237510735566</v>
      </c>
      <c r="G270" s="37">
        <v>46724655</v>
      </c>
      <c r="H270" s="37">
        <v>49475700</v>
      </c>
      <c r="I270" s="78">
        <f t="shared" si="17"/>
        <v>0.058877802308010624</v>
      </c>
      <c r="J270">
        <v>7</v>
      </c>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row>
    <row r="271" spans="1:33" s="79" customFormat="1" ht="12.75">
      <c r="A271" t="s">
        <v>144</v>
      </c>
      <c r="B271" t="s">
        <v>89</v>
      </c>
      <c r="C271" s="77">
        <v>2.92485761938162</v>
      </c>
      <c r="D271" s="140">
        <v>551270290</v>
      </c>
      <c r="E271" s="140">
        <v>999765600</v>
      </c>
      <c r="F271" s="78">
        <f t="shared" si="16"/>
        <v>0.8135669890717311</v>
      </c>
      <c r="G271" s="37">
        <v>41155004</v>
      </c>
      <c r="H271" s="37">
        <v>82566913</v>
      </c>
      <c r="I271" s="78">
        <f t="shared" si="17"/>
        <v>1.006242375775252</v>
      </c>
      <c r="J271">
        <v>8</v>
      </c>
      <c r="K271" s="69"/>
      <c r="L271" s="69"/>
      <c r="M271" s="69"/>
      <c r="N271" s="69"/>
      <c r="O271" s="69"/>
      <c r="P271" s="69"/>
      <c r="Q271" s="69"/>
      <c r="R271" s="69"/>
      <c r="S271" s="69"/>
      <c r="T271" s="69"/>
      <c r="U271" s="69"/>
      <c r="V271" s="69"/>
      <c r="W271" s="69"/>
      <c r="X271" s="69"/>
      <c r="Y271" s="69"/>
      <c r="Z271" s="69"/>
      <c r="AA271" s="69"/>
      <c r="AB271" s="69"/>
      <c r="AC271" s="69"/>
      <c r="AD271" s="69"/>
      <c r="AE271" s="69"/>
      <c r="AF271" s="69"/>
      <c r="AG271" s="69"/>
    </row>
    <row r="272" spans="1:33" s="79" customFormat="1" ht="12.75">
      <c r="A272" t="s">
        <v>175</v>
      </c>
      <c r="B272" t="s">
        <v>89</v>
      </c>
      <c r="C272" s="77">
        <v>2.20306743247422</v>
      </c>
      <c r="D272" s="140">
        <v>24988521</v>
      </c>
      <c r="E272" s="140">
        <v>19565100</v>
      </c>
      <c r="F272" s="78">
        <f t="shared" si="16"/>
        <v>-0.21703649447680398</v>
      </c>
      <c r="G272" s="37">
        <v>36072661</v>
      </c>
      <c r="H272" s="37">
        <v>31513822</v>
      </c>
      <c r="I272" s="78">
        <f t="shared" si="17"/>
        <v>-0.12637933752655509</v>
      </c>
      <c r="J272">
        <v>9</v>
      </c>
      <c r="K272" s="69"/>
      <c r="L272" s="69"/>
      <c r="M272" s="69"/>
      <c r="N272" s="69"/>
      <c r="O272" s="69"/>
      <c r="P272" s="69"/>
      <c r="Q272" s="69"/>
      <c r="R272" s="69"/>
      <c r="S272" s="69"/>
      <c r="T272" s="69"/>
      <c r="U272" s="69"/>
      <c r="V272" s="69"/>
      <c r="W272" s="69"/>
      <c r="X272" s="69"/>
      <c r="Y272" s="69"/>
      <c r="Z272" s="69"/>
      <c r="AA272" s="69"/>
      <c r="AB272" s="69"/>
      <c r="AC272" s="69"/>
      <c r="AD272" s="69"/>
      <c r="AE272" s="69"/>
      <c r="AF272" s="69"/>
      <c r="AG272" s="69"/>
    </row>
    <row r="273" spans="1:10" s="69" customFormat="1" ht="12.75">
      <c r="A273" t="s">
        <v>170</v>
      </c>
      <c r="B273" t="s">
        <v>165</v>
      </c>
      <c r="C273" s="77">
        <v>2.07380375364159</v>
      </c>
      <c r="D273" s="140">
        <v>41080001</v>
      </c>
      <c r="E273" s="140">
        <v>33386999</v>
      </c>
      <c r="F273" s="78">
        <f t="shared" si="16"/>
        <v>-0.18726878804116875</v>
      </c>
      <c r="G273" s="37">
        <v>33262214</v>
      </c>
      <c r="H273" s="37">
        <v>28491598</v>
      </c>
      <c r="I273" s="78">
        <f t="shared" si="17"/>
        <v>-0.14342448761829263</v>
      </c>
      <c r="J273">
        <v>10</v>
      </c>
    </row>
    <row r="274" spans="1:10" s="69" customFormat="1" ht="12.75">
      <c r="A274" t="s">
        <v>168</v>
      </c>
      <c r="B274" t="s">
        <v>89</v>
      </c>
      <c r="C274" s="77">
        <v>1.25244416343193</v>
      </c>
      <c r="D274" s="140">
        <v>14914762</v>
      </c>
      <c r="E274" s="140">
        <v>16880616</v>
      </c>
      <c r="F274" s="78">
        <f t="shared" si="16"/>
        <v>0.13180592489508045</v>
      </c>
      <c r="G274" s="37">
        <v>19656177</v>
      </c>
      <c r="H274" s="37">
        <v>29367319</v>
      </c>
      <c r="I274" s="78">
        <f t="shared" si="17"/>
        <v>0.4940503944383488</v>
      </c>
      <c r="J274">
        <v>11</v>
      </c>
    </row>
    <row r="275" spans="1:10" s="69" customFormat="1" ht="12.75">
      <c r="A275" t="s">
        <v>167</v>
      </c>
      <c r="B275" t="s">
        <v>165</v>
      </c>
      <c r="C275" s="77">
        <v>1.16020449259535</v>
      </c>
      <c r="D275" s="140">
        <v>51282087</v>
      </c>
      <c r="E275" s="140">
        <v>52763309</v>
      </c>
      <c r="F275" s="78">
        <f t="shared" si="16"/>
        <v>0.028883808882427114</v>
      </c>
      <c r="G275" s="37">
        <v>22928232</v>
      </c>
      <c r="H275" s="37">
        <v>24298209</v>
      </c>
      <c r="I275" s="78">
        <f t="shared" si="17"/>
        <v>0.059750660234073</v>
      </c>
      <c r="J275">
        <v>12</v>
      </c>
    </row>
    <row r="276" spans="1:10" s="69" customFormat="1" ht="12.75">
      <c r="A276" t="s">
        <v>171</v>
      </c>
      <c r="B276" t="s">
        <v>123</v>
      </c>
      <c r="C276" s="77">
        <v>1.01785248077579</v>
      </c>
      <c r="D276" s="140">
        <v>181274</v>
      </c>
      <c r="E276" s="140">
        <v>52742</v>
      </c>
      <c r="F276" s="78">
        <f t="shared" si="16"/>
        <v>-0.7090481812063506</v>
      </c>
      <c r="G276" s="37">
        <v>15057725</v>
      </c>
      <c r="H276" s="37">
        <v>18973326</v>
      </c>
      <c r="I276" s="78">
        <f t="shared" si="17"/>
        <v>0.2600393485735727</v>
      </c>
      <c r="J276">
        <v>13</v>
      </c>
    </row>
    <row r="277" spans="1:10" s="69" customFormat="1" ht="12.75">
      <c r="A277" t="s">
        <v>166</v>
      </c>
      <c r="B277" t="s">
        <v>165</v>
      </c>
      <c r="C277" s="77">
        <v>0.956064377371801</v>
      </c>
      <c r="D277" s="140">
        <v>27338324</v>
      </c>
      <c r="E277" s="140">
        <v>50072371</v>
      </c>
      <c r="F277" s="78">
        <f t="shared" si="16"/>
        <v>0.8315815922000193</v>
      </c>
      <c r="G277" s="37">
        <v>12884472</v>
      </c>
      <c r="H277" s="37">
        <v>25123225</v>
      </c>
      <c r="I277" s="78">
        <f t="shared" si="17"/>
        <v>0.949883937812896</v>
      </c>
      <c r="J277">
        <v>14</v>
      </c>
    </row>
    <row r="278" spans="1:10" s="69" customFormat="1" ht="12.75">
      <c r="A278" t="s">
        <v>122</v>
      </c>
      <c r="B278" t="s">
        <v>123</v>
      </c>
      <c r="C278" s="77">
        <v>0.906293886642605</v>
      </c>
      <c r="D278" s="140">
        <v>25351</v>
      </c>
      <c r="E278" s="140">
        <v>25354</v>
      </c>
      <c r="F278" s="78">
        <f t="shared" si="16"/>
        <v>0.00011833852707979961</v>
      </c>
      <c r="G278" s="37">
        <v>11640629</v>
      </c>
      <c r="H278" s="37">
        <v>13695636</v>
      </c>
      <c r="I278" s="78">
        <f t="shared" si="17"/>
        <v>0.1765374534314254</v>
      </c>
      <c r="J278">
        <v>15</v>
      </c>
    </row>
    <row r="279" spans="1:10" s="69" customFormat="1" ht="12.75">
      <c r="A279" t="s">
        <v>90</v>
      </c>
      <c r="B279" t="s">
        <v>89</v>
      </c>
      <c r="C279" s="77">
        <v>0.902967102429474</v>
      </c>
      <c r="D279" s="140">
        <v>4071533</v>
      </c>
      <c r="E279" s="140">
        <v>5805333</v>
      </c>
      <c r="F279" s="78">
        <f t="shared" si="16"/>
        <v>0.4258346917487836</v>
      </c>
      <c r="G279" s="37">
        <v>35047305</v>
      </c>
      <c r="H279" s="37">
        <v>37283176</v>
      </c>
      <c r="I279" s="78">
        <f t="shared" si="17"/>
        <v>0.06379580398549903</v>
      </c>
      <c r="J279">
        <v>16</v>
      </c>
    </row>
    <row r="280" spans="1:10" s="69" customFormat="1" ht="12.75">
      <c r="A280" t="s">
        <v>161</v>
      </c>
      <c r="B280" t="s">
        <v>89</v>
      </c>
      <c r="C280" s="77">
        <v>0.797886743008097</v>
      </c>
      <c r="D280" s="140">
        <v>1171000</v>
      </c>
      <c r="E280" s="140">
        <v>4912450</v>
      </c>
      <c r="F280" s="78">
        <f t="shared" si="16"/>
        <v>3.195089666951324</v>
      </c>
      <c r="G280" s="37">
        <v>4483130</v>
      </c>
      <c r="H280" s="37">
        <v>21756197</v>
      </c>
      <c r="I280" s="78">
        <f t="shared" si="17"/>
        <v>3.852903440230375</v>
      </c>
      <c r="J280">
        <v>17</v>
      </c>
    </row>
    <row r="281" spans="1:10" s="69" customFormat="1" ht="12.75">
      <c r="A281" t="s">
        <v>155</v>
      </c>
      <c r="B281" t="s">
        <v>89</v>
      </c>
      <c r="C281" s="77">
        <v>0.713879998621782</v>
      </c>
      <c r="D281" s="140">
        <v>9154732</v>
      </c>
      <c r="E281" s="140">
        <v>11239850</v>
      </c>
      <c r="F281" s="78">
        <f t="shared" si="16"/>
        <v>0.2277639585735552</v>
      </c>
      <c r="G281" s="37">
        <v>17889186</v>
      </c>
      <c r="H281" s="37">
        <v>34158008</v>
      </c>
      <c r="I281" s="78">
        <f t="shared" si="17"/>
        <v>0.9094221503426707</v>
      </c>
      <c r="J281">
        <v>18</v>
      </c>
    </row>
    <row r="282" spans="1:33" s="2" customFormat="1" ht="12.75">
      <c r="A282" t="s">
        <v>164</v>
      </c>
      <c r="B282" t="s">
        <v>165</v>
      </c>
      <c r="C282" s="77">
        <v>0.674821267375365</v>
      </c>
      <c r="D282" s="140">
        <v>14008843</v>
      </c>
      <c r="E282" s="140">
        <v>11457809</v>
      </c>
      <c r="F282" s="78">
        <f t="shared" si="16"/>
        <v>-0.18210169105328683</v>
      </c>
      <c r="G282" s="37">
        <v>11526014</v>
      </c>
      <c r="H282" s="37">
        <v>10280851</v>
      </c>
      <c r="I282" s="78">
        <f t="shared" si="17"/>
        <v>-0.10803066871166389</v>
      </c>
      <c r="J282">
        <v>19</v>
      </c>
      <c r="K282" s="69"/>
      <c r="L282" s="69"/>
      <c r="M282" s="69"/>
      <c r="N282" s="69"/>
      <c r="O282" s="69"/>
      <c r="P282" s="69"/>
      <c r="Q282" s="69"/>
      <c r="R282" s="69"/>
      <c r="S282" s="69"/>
      <c r="T282" s="69"/>
      <c r="U282" s="69"/>
      <c r="V282" s="69"/>
      <c r="W282" s="69"/>
      <c r="X282" s="69"/>
      <c r="Y282" s="69"/>
      <c r="Z282" s="69"/>
      <c r="AA282" s="69"/>
      <c r="AB282" s="69"/>
      <c r="AC282" s="69"/>
      <c r="AD282" s="69"/>
      <c r="AE282" s="69"/>
      <c r="AF282" s="69"/>
      <c r="AG282" s="69"/>
    </row>
    <row r="283" spans="1:33" ht="12.75">
      <c r="A283" t="s">
        <v>162</v>
      </c>
      <c r="B283" t="s">
        <v>123</v>
      </c>
      <c r="C283" s="77">
        <v>0.663349482173486</v>
      </c>
      <c r="D283" s="140">
        <v>268320</v>
      </c>
      <c r="E283" s="140">
        <v>11454</v>
      </c>
      <c r="F283" s="78"/>
      <c r="G283" s="37">
        <v>19311170</v>
      </c>
      <c r="H283" s="37">
        <v>3754673</v>
      </c>
      <c r="I283" s="78">
        <f t="shared" si="17"/>
        <v>-0.8055698852011556</v>
      </c>
      <c r="J283">
        <v>20</v>
      </c>
      <c r="K283" s="69"/>
      <c r="L283" s="69"/>
      <c r="M283" s="69"/>
      <c r="N283" s="69"/>
      <c r="O283" s="69"/>
      <c r="P283" s="69"/>
      <c r="Q283" s="69"/>
      <c r="R283" s="69"/>
      <c r="S283" s="69"/>
      <c r="T283" s="69"/>
      <c r="U283" s="69"/>
      <c r="V283" s="69"/>
      <c r="W283" s="69"/>
      <c r="X283" s="69"/>
      <c r="Y283" s="69"/>
      <c r="Z283" s="69"/>
      <c r="AA283" s="69"/>
      <c r="AB283" s="69"/>
      <c r="AC283" s="69"/>
      <c r="AD283" s="69"/>
      <c r="AE283" s="69"/>
      <c r="AF283" s="69"/>
      <c r="AG283" s="69"/>
    </row>
    <row r="284" spans="11:33" ht="12.75">
      <c r="K284" s="69"/>
      <c r="L284" s="69"/>
      <c r="M284" s="69"/>
      <c r="N284" s="69"/>
      <c r="O284" s="69"/>
      <c r="P284" s="69"/>
      <c r="Q284" s="69"/>
      <c r="R284" s="69"/>
      <c r="S284" s="69"/>
      <c r="T284" s="69"/>
      <c r="U284" s="69"/>
      <c r="V284" s="69"/>
      <c r="W284" s="69"/>
      <c r="X284" s="69"/>
      <c r="Y284" s="69"/>
      <c r="Z284" s="69"/>
      <c r="AA284" s="69"/>
      <c r="AB284" s="69"/>
      <c r="AC284" s="69"/>
      <c r="AD284" s="69"/>
      <c r="AE284" s="69"/>
      <c r="AF284" s="69"/>
      <c r="AG284" s="69"/>
    </row>
    <row r="285" spans="1:33" s="2" customFormat="1" ht="12.75">
      <c r="A285" s="57" t="s">
        <v>232</v>
      </c>
      <c r="B285" s="57"/>
      <c r="C285" s="84">
        <f>SUM(C264:C284)</f>
        <v>92.01563956832685</v>
      </c>
      <c r="D285" s="85"/>
      <c r="E285" s="58"/>
      <c r="F285" s="58"/>
      <c r="G285" s="58">
        <f>SUM(G264:G284)</f>
        <v>1485762752</v>
      </c>
      <c r="H285" s="85">
        <f>SUM(H264:H284)</f>
        <v>1811052490</v>
      </c>
      <c r="I285" s="59">
        <f>+(H285-G285)/G285</f>
        <v>0.2189378738712653</v>
      </c>
      <c r="J285" s="58"/>
      <c r="K285" s="69"/>
      <c r="L285" s="69"/>
      <c r="M285" s="69"/>
      <c r="N285" s="69"/>
      <c r="O285" s="69"/>
      <c r="P285" s="69"/>
      <c r="Q285" s="69"/>
      <c r="R285" s="69"/>
      <c r="S285" s="69"/>
      <c r="T285" s="69"/>
      <c r="U285" s="69"/>
      <c r="V285" s="69"/>
      <c r="W285" s="69"/>
      <c r="X285" s="69"/>
      <c r="Y285" s="69"/>
      <c r="Z285" s="69"/>
      <c r="AA285" s="69"/>
      <c r="AB285" s="69"/>
      <c r="AC285" s="69"/>
      <c r="AD285" s="69"/>
      <c r="AE285" s="69"/>
      <c r="AF285" s="69"/>
      <c r="AG285" s="69"/>
    </row>
    <row r="286" spans="3:10" s="69" customFormat="1" ht="12.75">
      <c r="C286" s="86"/>
      <c r="D286" s="87"/>
      <c r="E286" s="62"/>
      <c r="F286" s="62"/>
      <c r="G286" s="62"/>
      <c r="H286" s="87"/>
      <c r="I286" s="62"/>
      <c r="J286" s="62"/>
    </row>
    <row r="287" spans="1:10" s="69" customFormat="1" ht="12.75">
      <c r="A287" s="88" t="s">
        <v>75</v>
      </c>
      <c r="C287" s="86"/>
      <c r="D287" s="87"/>
      <c r="E287" s="62"/>
      <c r="F287" s="62"/>
      <c r="G287" s="62"/>
      <c r="H287" s="87"/>
      <c r="I287" s="62"/>
      <c r="J287" s="62"/>
    </row>
    <row r="288" spans="11:33" ht="12.75">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row>
    <row r="289" spans="1:33" s="65" customFormat="1" ht="15.75" customHeight="1">
      <c r="A289" s="139" t="s">
        <v>303</v>
      </c>
      <c r="B289" s="139"/>
      <c r="C289" s="139"/>
      <c r="D289" s="139"/>
      <c r="E289" s="139"/>
      <c r="F289" s="139"/>
      <c r="G289" s="139"/>
      <c r="H289" s="139"/>
      <c r="I289" s="139"/>
      <c r="K289" s="69"/>
      <c r="L289" s="69"/>
      <c r="M289" s="69"/>
      <c r="N289" s="69"/>
      <c r="O289" s="69"/>
      <c r="P289" s="69"/>
      <c r="Q289" s="69"/>
      <c r="R289" s="69"/>
      <c r="S289" s="69"/>
      <c r="T289" s="69"/>
      <c r="U289" s="69"/>
      <c r="V289" s="69"/>
      <c r="W289" s="69"/>
      <c r="X289" s="69"/>
      <c r="Y289" s="69"/>
      <c r="Z289" s="69"/>
      <c r="AA289" s="69"/>
      <c r="AB289" s="69"/>
      <c r="AC289" s="69"/>
      <c r="AD289" s="69"/>
      <c r="AE289" s="69"/>
      <c r="AF289" s="69"/>
      <c r="AG289" s="69"/>
    </row>
    <row r="290" spans="1:33" s="65" customFormat="1" ht="15.75" customHeight="1">
      <c r="A290" s="138" t="s">
        <v>79</v>
      </c>
      <c r="B290" s="138"/>
      <c r="C290" s="138"/>
      <c r="D290" s="138"/>
      <c r="E290" s="138"/>
      <c r="F290" s="138"/>
      <c r="G290" s="138"/>
      <c r="H290" s="138"/>
      <c r="I290" s="138"/>
      <c r="K290" s="69"/>
      <c r="L290" s="69"/>
      <c r="M290" s="69"/>
      <c r="N290" s="69"/>
      <c r="O290" s="69"/>
      <c r="P290" s="69"/>
      <c r="Q290" s="69"/>
      <c r="R290" s="69"/>
      <c r="S290" s="69"/>
      <c r="T290" s="69"/>
      <c r="U290" s="69"/>
      <c r="V290" s="69"/>
      <c r="W290" s="69"/>
      <c r="X290" s="69"/>
      <c r="Y290" s="69"/>
      <c r="Z290" s="69"/>
      <c r="AA290" s="69"/>
      <c r="AB290" s="69"/>
      <c r="AC290" s="69"/>
      <c r="AD290" s="69"/>
      <c r="AE290" s="69"/>
      <c r="AF290" s="69"/>
      <c r="AG290" s="69"/>
    </row>
    <row r="291" spans="1:33" s="66" customFormat="1" ht="15.75" customHeight="1">
      <c r="A291" s="138" t="s">
        <v>68</v>
      </c>
      <c r="B291" s="138"/>
      <c r="C291" s="138"/>
      <c r="D291" s="138"/>
      <c r="E291" s="138"/>
      <c r="F291" s="138"/>
      <c r="G291" s="138"/>
      <c r="H291" s="138"/>
      <c r="I291" s="138"/>
      <c r="K291" s="69"/>
      <c r="L291" s="69"/>
      <c r="M291" s="69"/>
      <c r="N291" s="69"/>
      <c r="O291" s="69"/>
      <c r="P291" s="69"/>
      <c r="Q291" s="69"/>
      <c r="R291" s="69"/>
      <c r="S291" s="69"/>
      <c r="T291" s="69"/>
      <c r="U291" s="69"/>
      <c r="V291" s="69"/>
      <c r="W291" s="69"/>
      <c r="X291" s="69"/>
      <c r="Y291" s="69"/>
      <c r="Z291" s="69"/>
      <c r="AA291" s="69"/>
      <c r="AB291" s="69"/>
      <c r="AC291" s="69"/>
      <c r="AD291" s="69"/>
      <c r="AE291" s="69"/>
      <c r="AF291" s="69"/>
      <c r="AG291" s="69"/>
    </row>
    <row r="292" spans="1:33" s="66" customFormat="1" ht="15.75" customHeight="1">
      <c r="A292" s="97"/>
      <c r="B292" s="97"/>
      <c r="C292" s="97"/>
      <c r="D292" s="97"/>
      <c r="E292" s="97"/>
      <c r="F292" s="97"/>
      <c r="G292" s="97"/>
      <c r="H292" s="97"/>
      <c r="I292" s="97"/>
      <c r="K292" s="69"/>
      <c r="L292" s="69"/>
      <c r="M292" s="69"/>
      <c r="N292" s="69"/>
      <c r="O292" s="69"/>
      <c r="P292" s="69"/>
      <c r="Q292" s="69"/>
      <c r="R292" s="69"/>
      <c r="S292" s="69"/>
      <c r="T292" s="69"/>
      <c r="U292" s="69"/>
      <c r="V292" s="69"/>
      <c r="W292" s="69"/>
      <c r="X292" s="69"/>
      <c r="Y292" s="69"/>
      <c r="Z292" s="69"/>
      <c r="AA292" s="69"/>
      <c r="AB292" s="69"/>
      <c r="AC292" s="69"/>
      <c r="AD292" s="69"/>
      <c r="AE292" s="69"/>
      <c r="AF292" s="69"/>
      <c r="AG292" s="69"/>
    </row>
    <row r="293" spans="1:10" s="69" customFormat="1" ht="30.75" customHeight="1">
      <c r="A293" s="67" t="s">
        <v>241</v>
      </c>
      <c r="B293" s="67" t="s">
        <v>86</v>
      </c>
      <c r="C293" s="68" t="s">
        <v>228</v>
      </c>
      <c r="D293" s="137" t="s">
        <v>229</v>
      </c>
      <c r="E293" s="137"/>
      <c r="F293" s="137"/>
      <c r="G293" s="137" t="s">
        <v>323</v>
      </c>
      <c r="H293" s="137"/>
      <c r="I293" s="137"/>
      <c r="J293" s="67" t="s">
        <v>230</v>
      </c>
    </row>
    <row r="294" spans="1:10" s="69" customFormat="1" ht="15.75" customHeight="1">
      <c r="A294" s="70"/>
      <c r="B294" s="70"/>
      <c r="C294" s="71">
        <v>2007</v>
      </c>
      <c r="D294" s="137" t="str">
        <f>+D262</f>
        <v>Enero-Mayo</v>
      </c>
      <c r="E294" s="137"/>
      <c r="F294" s="67" t="s">
        <v>230</v>
      </c>
      <c r="G294" s="137" t="str">
        <f>+D294</f>
        <v>Enero-Mayo</v>
      </c>
      <c r="H294" s="137"/>
      <c r="I294" s="67" t="s">
        <v>230</v>
      </c>
      <c r="J294" s="72" t="s">
        <v>231</v>
      </c>
    </row>
    <row r="295" spans="1:10" s="69" customFormat="1" ht="15.75">
      <c r="A295" s="73"/>
      <c r="B295" s="73"/>
      <c r="C295" s="74"/>
      <c r="D295" s="75">
        <v>2007</v>
      </c>
      <c r="E295" s="75">
        <v>2008</v>
      </c>
      <c r="F295" s="76" t="s">
        <v>231</v>
      </c>
      <c r="G295" s="75">
        <v>2007</v>
      </c>
      <c r="H295" s="75">
        <v>2008</v>
      </c>
      <c r="I295" s="76" t="s">
        <v>231</v>
      </c>
      <c r="J295" s="73"/>
    </row>
    <row r="296" spans="1:33" s="79" customFormat="1" ht="12.75">
      <c r="A296" t="s">
        <v>172</v>
      </c>
      <c r="B296" t="s">
        <v>89</v>
      </c>
      <c r="C296" s="77">
        <v>75.6666484199653</v>
      </c>
      <c r="D296" s="37">
        <v>186029969</v>
      </c>
      <c r="E296" s="37">
        <v>182730075</v>
      </c>
      <c r="F296" s="78">
        <f aca="true" t="shared" si="18" ref="F296:F315">+(E296-D296)/D296</f>
        <v>-0.01773850749821928</v>
      </c>
      <c r="G296" s="37">
        <v>116614804</v>
      </c>
      <c r="H296" s="37">
        <v>124195677</v>
      </c>
      <c r="I296" s="78">
        <f aca="true" t="shared" si="19" ref="I296:I315">+(H296-G296)/G296</f>
        <v>0.06500780981460981</v>
      </c>
      <c r="J296">
        <v>1</v>
      </c>
      <c r="K296" s="69"/>
      <c r="L296" s="69"/>
      <c r="M296" s="69"/>
      <c r="N296" s="69"/>
      <c r="O296" s="69"/>
      <c r="P296" s="69"/>
      <c r="Q296" s="69"/>
      <c r="R296" s="69"/>
      <c r="S296" s="69"/>
      <c r="T296" s="69"/>
      <c r="U296" s="69"/>
      <c r="V296" s="69"/>
      <c r="W296" s="69"/>
      <c r="X296" s="69"/>
      <c r="Y296" s="69"/>
      <c r="Z296" s="69"/>
      <c r="AA296" s="69"/>
      <c r="AB296" s="69"/>
      <c r="AC296" s="69"/>
      <c r="AD296" s="69"/>
      <c r="AE296" s="69"/>
      <c r="AF296" s="69"/>
      <c r="AG296" s="69"/>
    </row>
    <row r="297" spans="1:33" s="79" customFormat="1" ht="12.75">
      <c r="A297" t="s">
        <v>111</v>
      </c>
      <c r="B297" t="s">
        <v>89</v>
      </c>
      <c r="C297" s="77">
        <v>5.32581766677318</v>
      </c>
      <c r="D297" s="37">
        <v>24823</v>
      </c>
      <c r="E297" s="37">
        <v>30015</v>
      </c>
      <c r="F297" s="78">
        <f t="shared" si="18"/>
        <v>0.2091608588808766</v>
      </c>
      <c r="G297" s="37">
        <v>8189184</v>
      </c>
      <c r="H297" s="37">
        <v>11310644</v>
      </c>
      <c r="I297" s="78">
        <f t="shared" si="19"/>
        <v>0.3811686243708775</v>
      </c>
      <c r="J297">
        <v>2</v>
      </c>
      <c r="K297" s="69"/>
      <c r="L297" s="69"/>
      <c r="M297" s="69"/>
      <c r="N297" s="69"/>
      <c r="O297" s="69"/>
      <c r="P297" s="69"/>
      <c r="Q297" s="69"/>
      <c r="R297" s="69"/>
      <c r="S297" s="69"/>
      <c r="T297" s="69"/>
      <c r="U297" s="69"/>
      <c r="V297" s="69"/>
      <c r="W297" s="69"/>
      <c r="X297" s="69"/>
      <c r="Y297" s="69"/>
      <c r="Z297" s="69"/>
      <c r="AA297" s="69"/>
      <c r="AB297" s="69"/>
      <c r="AC297" s="69"/>
      <c r="AD297" s="69"/>
      <c r="AE297" s="69"/>
      <c r="AF297" s="69"/>
      <c r="AG297" s="69"/>
    </row>
    <row r="298" spans="1:33" s="79" customFormat="1" ht="12.75">
      <c r="A298" t="s">
        <v>100</v>
      </c>
      <c r="B298" t="s">
        <v>89</v>
      </c>
      <c r="C298" s="77">
        <v>2.72176184938776</v>
      </c>
      <c r="D298" s="37">
        <v>6080725</v>
      </c>
      <c r="E298" s="37">
        <v>5983177</v>
      </c>
      <c r="F298" s="78">
        <f t="shared" si="18"/>
        <v>-0.016042166024610553</v>
      </c>
      <c r="G298" s="37">
        <v>4737644</v>
      </c>
      <c r="H298" s="37">
        <v>4790634</v>
      </c>
      <c r="I298" s="78">
        <f t="shared" si="19"/>
        <v>0.011184884301142086</v>
      </c>
      <c r="J298">
        <v>3</v>
      </c>
      <c r="K298" s="69"/>
      <c r="L298" s="69"/>
      <c r="M298" s="69"/>
      <c r="N298" s="69"/>
      <c r="O298" s="69"/>
      <c r="P298" s="69"/>
      <c r="Q298" s="69"/>
      <c r="R298" s="69"/>
      <c r="S298" s="69"/>
      <c r="T298" s="69"/>
      <c r="U298" s="69"/>
      <c r="V298" s="69"/>
      <c r="W298" s="69"/>
      <c r="X298" s="69"/>
      <c r="Y298" s="69"/>
      <c r="Z298" s="69"/>
      <c r="AA298" s="69"/>
      <c r="AB298" s="69"/>
      <c r="AC298" s="69"/>
      <c r="AD298" s="69"/>
      <c r="AE298" s="69"/>
      <c r="AF298" s="69"/>
      <c r="AG298" s="69"/>
    </row>
    <row r="299" spans="1:33" s="79" customFormat="1" ht="12.75">
      <c r="A299" t="s">
        <v>90</v>
      </c>
      <c r="B299" t="s">
        <v>89</v>
      </c>
      <c r="C299" s="77">
        <v>2.30205445123469</v>
      </c>
      <c r="D299" s="37">
        <v>934927</v>
      </c>
      <c r="E299" s="37">
        <v>1538924</v>
      </c>
      <c r="F299" s="78">
        <f t="shared" si="18"/>
        <v>0.646036535472823</v>
      </c>
      <c r="G299" s="37">
        <v>9556175</v>
      </c>
      <c r="H299" s="37">
        <v>7782753</v>
      </c>
      <c r="I299" s="78">
        <f t="shared" si="19"/>
        <v>-0.18557864417510145</v>
      </c>
      <c r="J299">
        <v>4</v>
      </c>
      <c r="K299" s="69"/>
      <c r="L299" s="69"/>
      <c r="M299" s="69"/>
      <c r="N299" s="69"/>
      <c r="O299" s="69"/>
      <c r="P299" s="69"/>
      <c r="Q299" s="69"/>
      <c r="R299" s="69"/>
      <c r="S299" s="69"/>
      <c r="T299" s="69"/>
      <c r="U299" s="69"/>
      <c r="V299" s="69"/>
      <c r="W299" s="69"/>
      <c r="X299" s="69"/>
      <c r="Y299" s="69"/>
      <c r="Z299" s="69"/>
      <c r="AA299" s="69"/>
      <c r="AB299" s="69"/>
      <c r="AC299" s="69"/>
      <c r="AD299" s="69"/>
      <c r="AE299" s="69"/>
      <c r="AF299" s="69"/>
      <c r="AG299" s="69"/>
    </row>
    <row r="300" spans="1:33" s="79" customFormat="1" ht="12.75">
      <c r="A300" t="s">
        <v>177</v>
      </c>
      <c r="B300" t="s">
        <v>89</v>
      </c>
      <c r="C300" s="77">
        <v>2.15366061162802</v>
      </c>
      <c r="D300" s="37">
        <v>8588830</v>
      </c>
      <c r="E300" s="37">
        <v>1525238</v>
      </c>
      <c r="F300" s="78">
        <f t="shared" si="18"/>
        <v>-0.8224160915980407</v>
      </c>
      <c r="G300" s="37">
        <v>2174874</v>
      </c>
      <c r="H300" s="37">
        <v>1258105</v>
      </c>
      <c r="I300" s="78">
        <f t="shared" si="19"/>
        <v>-0.42152740802455685</v>
      </c>
      <c r="J300">
        <v>5</v>
      </c>
      <c r="K300" s="69"/>
      <c r="L300" s="69"/>
      <c r="M300" s="69"/>
      <c r="N300" s="69"/>
      <c r="O300" s="69"/>
      <c r="P300" s="69"/>
      <c r="Q300" s="69"/>
      <c r="R300" s="69"/>
      <c r="S300" s="69"/>
      <c r="T300" s="69"/>
      <c r="U300" s="69"/>
      <c r="V300" s="69"/>
      <c r="W300" s="69"/>
      <c r="X300" s="69"/>
      <c r="Y300" s="69"/>
      <c r="Z300" s="69"/>
      <c r="AA300" s="69"/>
      <c r="AB300" s="69"/>
      <c r="AC300" s="69"/>
      <c r="AD300" s="69"/>
      <c r="AE300" s="69"/>
      <c r="AF300" s="69"/>
      <c r="AG300" s="69"/>
    </row>
    <row r="301" spans="1:33" s="79" customFormat="1" ht="12.75">
      <c r="A301" t="s">
        <v>178</v>
      </c>
      <c r="B301" t="s">
        <v>89</v>
      </c>
      <c r="C301" s="77">
        <v>1.35506483529183</v>
      </c>
      <c r="D301" s="37">
        <v>807109</v>
      </c>
      <c r="E301" s="37">
        <v>807354</v>
      </c>
      <c r="F301" s="78">
        <f t="shared" si="18"/>
        <v>0.00030355255609837087</v>
      </c>
      <c r="G301" s="37">
        <v>2305771</v>
      </c>
      <c r="H301" s="37">
        <v>3624637</v>
      </c>
      <c r="I301" s="78">
        <f t="shared" si="19"/>
        <v>0.5719848154912175</v>
      </c>
      <c r="J301">
        <v>6</v>
      </c>
      <c r="K301" s="69"/>
      <c r="L301" s="69"/>
      <c r="M301" s="69"/>
      <c r="N301" s="69"/>
      <c r="O301" s="69"/>
      <c r="P301" s="69"/>
      <c r="Q301" s="69"/>
      <c r="R301" s="69"/>
      <c r="S301" s="69"/>
      <c r="T301" s="69"/>
      <c r="U301" s="69"/>
      <c r="V301" s="69"/>
      <c r="W301" s="69"/>
      <c r="X301" s="69"/>
      <c r="Y301" s="69"/>
      <c r="Z301" s="69"/>
      <c r="AA301" s="69"/>
      <c r="AB301" s="69"/>
      <c r="AC301" s="69"/>
      <c r="AD301" s="69"/>
      <c r="AE301" s="69"/>
      <c r="AF301" s="69"/>
      <c r="AG301" s="69"/>
    </row>
    <row r="302" spans="1:33" s="79" customFormat="1" ht="12.75">
      <c r="A302" t="s">
        <v>180</v>
      </c>
      <c r="B302" t="s">
        <v>89</v>
      </c>
      <c r="C302" s="77">
        <v>1.0809048908796</v>
      </c>
      <c r="D302" s="37">
        <v>472000</v>
      </c>
      <c r="E302" s="37">
        <v>2200000</v>
      </c>
      <c r="F302" s="78">
        <f t="shared" si="18"/>
        <v>3.6610169491525424</v>
      </c>
      <c r="G302" s="37">
        <v>1423160</v>
      </c>
      <c r="H302" s="37">
        <v>11574481</v>
      </c>
      <c r="I302" s="78">
        <f t="shared" si="19"/>
        <v>7.132944292981815</v>
      </c>
      <c r="J302">
        <v>7</v>
      </c>
      <c r="K302" s="69"/>
      <c r="L302" s="69"/>
      <c r="M302" s="69"/>
      <c r="N302" s="69"/>
      <c r="O302" s="69"/>
      <c r="P302" s="69"/>
      <c r="Q302" s="69"/>
      <c r="R302" s="69"/>
      <c r="S302" s="69"/>
      <c r="T302" s="69"/>
      <c r="U302" s="69"/>
      <c r="V302" s="69"/>
      <c r="W302" s="69"/>
      <c r="X302" s="69"/>
      <c r="Y302" s="69"/>
      <c r="Z302" s="69"/>
      <c r="AA302" s="69"/>
      <c r="AB302" s="69"/>
      <c r="AC302" s="69"/>
      <c r="AD302" s="69"/>
      <c r="AE302" s="69"/>
      <c r="AF302" s="69"/>
      <c r="AG302" s="69"/>
    </row>
    <row r="303" spans="1:33" s="79" customFormat="1" ht="12.75">
      <c r="A303" t="s">
        <v>183</v>
      </c>
      <c r="B303" t="s">
        <v>89</v>
      </c>
      <c r="C303" s="77">
        <v>0.949593597346552</v>
      </c>
      <c r="D303" s="37">
        <v>3457400</v>
      </c>
      <c r="E303" s="37">
        <v>2694435</v>
      </c>
      <c r="F303" s="78">
        <f t="shared" si="18"/>
        <v>-0.22067594145889974</v>
      </c>
      <c r="G303" s="37">
        <v>1447430</v>
      </c>
      <c r="H303" s="37">
        <v>1413548</v>
      </c>
      <c r="I303" s="78">
        <f t="shared" si="19"/>
        <v>-0.02340838589776362</v>
      </c>
      <c r="J303">
        <v>8</v>
      </c>
      <c r="K303" s="69"/>
      <c r="L303" s="69"/>
      <c r="M303" s="69"/>
      <c r="N303" s="69"/>
      <c r="O303" s="69"/>
      <c r="P303" s="69"/>
      <c r="Q303" s="69"/>
      <c r="R303" s="69"/>
      <c r="S303" s="69"/>
      <c r="T303" s="69"/>
      <c r="U303" s="69"/>
      <c r="V303" s="69"/>
      <c r="W303" s="69"/>
      <c r="X303" s="69"/>
      <c r="Y303" s="69"/>
      <c r="Z303" s="69"/>
      <c r="AA303" s="69"/>
      <c r="AB303" s="69"/>
      <c r="AC303" s="69"/>
      <c r="AD303" s="69"/>
      <c r="AE303" s="69"/>
      <c r="AF303" s="69"/>
      <c r="AG303" s="69"/>
    </row>
    <row r="304" spans="1:33" s="79" customFormat="1" ht="12.75">
      <c r="A304" t="s">
        <v>168</v>
      </c>
      <c r="B304" t="s">
        <v>89</v>
      </c>
      <c r="C304" s="77">
        <v>0.926036313607015</v>
      </c>
      <c r="D304" s="37">
        <v>1027765</v>
      </c>
      <c r="E304" s="37">
        <v>236924</v>
      </c>
      <c r="F304" s="78">
        <f t="shared" si="18"/>
        <v>-0.7694764853833318</v>
      </c>
      <c r="G304" s="37">
        <v>1508600</v>
      </c>
      <c r="H304" s="37">
        <v>509673</v>
      </c>
      <c r="I304" s="78">
        <f t="shared" si="19"/>
        <v>-0.6621549781254142</v>
      </c>
      <c r="J304">
        <v>9</v>
      </c>
      <c r="K304" s="69"/>
      <c r="L304" s="69"/>
      <c r="M304" s="69"/>
      <c r="N304" s="69"/>
      <c r="O304" s="69"/>
      <c r="P304" s="69"/>
      <c r="Q304" s="69"/>
      <c r="R304" s="69"/>
      <c r="S304" s="69"/>
      <c r="T304" s="69"/>
      <c r="U304" s="69"/>
      <c r="V304" s="69"/>
      <c r="W304" s="69"/>
      <c r="X304" s="69"/>
      <c r="Y304" s="69"/>
      <c r="Z304" s="69"/>
      <c r="AA304" s="69"/>
      <c r="AB304" s="69"/>
      <c r="AC304" s="69"/>
      <c r="AD304" s="69"/>
      <c r="AE304" s="69"/>
      <c r="AF304" s="69"/>
      <c r="AG304" s="69"/>
    </row>
    <row r="305" spans="1:10" s="69" customFormat="1" ht="12.75">
      <c r="A305" t="s">
        <v>173</v>
      </c>
      <c r="B305" t="s">
        <v>123</v>
      </c>
      <c r="C305" s="77">
        <v>0.710552683791331</v>
      </c>
      <c r="D305" s="37">
        <v>4707</v>
      </c>
      <c r="E305" s="37">
        <v>40266</v>
      </c>
      <c r="F305" s="78">
        <f t="shared" si="18"/>
        <v>7.5544933078393885</v>
      </c>
      <c r="G305" s="37">
        <v>1497215</v>
      </c>
      <c r="H305" s="37">
        <v>93385</v>
      </c>
      <c r="I305" s="78">
        <f t="shared" si="19"/>
        <v>-0.9376275284444786</v>
      </c>
      <c r="J305">
        <v>10</v>
      </c>
    </row>
    <row r="306" spans="1:10" s="69" customFormat="1" ht="12.75">
      <c r="A306" t="s">
        <v>176</v>
      </c>
      <c r="B306" t="s">
        <v>89</v>
      </c>
      <c r="C306" s="77">
        <v>0.703958983771308</v>
      </c>
      <c r="D306" s="37">
        <v>421483</v>
      </c>
      <c r="E306" s="37">
        <v>235000</v>
      </c>
      <c r="F306" s="78">
        <f t="shared" si="18"/>
        <v>-0.4424448910157705</v>
      </c>
      <c r="G306" s="37">
        <v>997189</v>
      </c>
      <c r="H306" s="37">
        <v>626735</v>
      </c>
      <c r="I306" s="78">
        <f t="shared" si="19"/>
        <v>-0.3714982816697737</v>
      </c>
      <c r="J306">
        <v>11</v>
      </c>
    </row>
    <row r="307" spans="1:10" s="69" customFormat="1" ht="12.75">
      <c r="A307" t="s">
        <v>174</v>
      </c>
      <c r="B307" t="s">
        <v>89</v>
      </c>
      <c r="C307" s="77">
        <v>0.667009475687486</v>
      </c>
      <c r="D307" s="37">
        <v>1002792</v>
      </c>
      <c r="E307" s="37">
        <v>2145092</v>
      </c>
      <c r="F307" s="78">
        <f t="shared" si="18"/>
        <v>1.1391195781378392</v>
      </c>
      <c r="G307" s="37">
        <v>557159</v>
      </c>
      <c r="H307" s="37">
        <v>1476603</v>
      </c>
      <c r="I307" s="78">
        <f t="shared" si="19"/>
        <v>1.6502362880255008</v>
      </c>
      <c r="J307">
        <v>12</v>
      </c>
    </row>
    <row r="308" spans="1:10" s="69" customFormat="1" ht="12.75">
      <c r="A308" t="s">
        <v>126</v>
      </c>
      <c r="B308" t="s">
        <v>89</v>
      </c>
      <c r="C308" s="77">
        <v>0.5740321830748</v>
      </c>
      <c r="D308" s="37">
        <v>1815836</v>
      </c>
      <c r="E308" s="37">
        <v>1718680</v>
      </c>
      <c r="F308" s="78">
        <f t="shared" si="18"/>
        <v>-0.05350483193416145</v>
      </c>
      <c r="G308" s="37">
        <v>735114</v>
      </c>
      <c r="H308" s="37">
        <v>1317638</v>
      </c>
      <c r="I308" s="78">
        <f t="shared" si="19"/>
        <v>0.79242675285738</v>
      </c>
      <c r="J308">
        <v>13</v>
      </c>
    </row>
    <row r="309" spans="1:10" s="69" customFormat="1" ht="12.75">
      <c r="A309" t="s">
        <v>163</v>
      </c>
      <c r="B309" t="s">
        <v>123</v>
      </c>
      <c r="C309" s="77">
        <v>0.564596825818096</v>
      </c>
      <c r="D309" s="37">
        <v>4188</v>
      </c>
      <c r="E309" s="37">
        <v>108835</v>
      </c>
      <c r="F309" s="78">
        <f t="shared" si="18"/>
        <v>24.987344794651385</v>
      </c>
      <c r="G309" s="37">
        <v>893983</v>
      </c>
      <c r="H309" s="37">
        <v>539557</v>
      </c>
      <c r="I309" s="78">
        <f t="shared" si="19"/>
        <v>-0.3964572033248954</v>
      </c>
      <c r="J309">
        <v>14</v>
      </c>
    </row>
    <row r="310" spans="1:10" s="69" customFormat="1" ht="12.75">
      <c r="A310" t="s">
        <v>181</v>
      </c>
      <c r="B310" t="s">
        <v>89</v>
      </c>
      <c r="C310" s="77">
        <v>0.469083494736171</v>
      </c>
      <c r="D310" s="37">
        <v>72625</v>
      </c>
      <c r="E310" s="37">
        <v>67069</v>
      </c>
      <c r="F310" s="78">
        <f t="shared" si="18"/>
        <v>-0.07650258175559381</v>
      </c>
      <c r="G310" s="37">
        <v>436102</v>
      </c>
      <c r="H310" s="37">
        <v>403513</v>
      </c>
      <c r="I310" s="78">
        <f t="shared" si="19"/>
        <v>-0.07472793062173529</v>
      </c>
      <c r="J310">
        <v>15</v>
      </c>
    </row>
    <row r="311" spans="1:10" s="69" customFormat="1" ht="12.75">
      <c r="A311" t="s">
        <v>124</v>
      </c>
      <c r="B311" t="s">
        <v>89</v>
      </c>
      <c r="C311" s="77">
        <v>0.315142475400271</v>
      </c>
      <c r="D311" s="37">
        <v>59368</v>
      </c>
      <c r="E311" s="37">
        <v>0</v>
      </c>
      <c r="F311" s="78">
        <f t="shared" si="18"/>
        <v>-1</v>
      </c>
      <c r="G311" s="37">
        <v>418138</v>
      </c>
      <c r="H311" s="37">
        <v>0</v>
      </c>
      <c r="I311" s="78">
        <f t="shared" si="19"/>
        <v>-1</v>
      </c>
      <c r="J311">
        <v>16</v>
      </c>
    </row>
    <row r="312" spans="1:10" s="69" customFormat="1" ht="12.75">
      <c r="A312" t="s">
        <v>182</v>
      </c>
      <c r="B312" t="s">
        <v>89</v>
      </c>
      <c r="C312" s="77">
        <v>0.23187704041125</v>
      </c>
      <c r="D312" s="37">
        <v>320617</v>
      </c>
      <c r="E312" s="37">
        <v>0</v>
      </c>
      <c r="F312" s="78">
        <f t="shared" si="18"/>
        <v>-1</v>
      </c>
      <c r="G312" s="37">
        <v>792650</v>
      </c>
      <c r="H312" s="37">
        <v>0</v>
      </c>
      <c r="I312" s="78">
        <f t="shared" si="19"/>
        <v>-1</v>
      </c>
      <c r="J312">
        <v>17</v>
      </c>
    </row>
    <row r="313" spans="1:10" s="69" customFormat="1" ht="12.75">
      <c r="A313" t="s">
        <v>179</v>
      </c>
      <c r="B313" t="s">
        <v>89</v>
      </c>
      <c r="C313" s="77">
        <v>0.218864599649307</v>
      </c>
      <c r="D313" s="37">
        <v>1622000</v>
      </c>
      <c r="E313" s="37">
        <v>481000</v>
      </c>
      <c r="F313" s="78">
        <f t="shared" si="18"/>
        <v>-0.7034525277435265</v>
      </c>
      <c r="G313" s="37">
        <v>624213</v>
      </c>
      <c r="H313" s="37">
        <v>365286</v>
      </c>
      <c r="I313" s="78">
        <f t="shared" si="19"/>
        <v>-0.41480552311470603</v>
      </c>
      <c r="J313">
        <v>18</v>
      </c>
    </row>
    <row r="314" spans="1:33" s="2" customFormat="1" ht="12.75">
      <c r="A314" t="s">
        <v>117</v>
      </c>
      <c r="B314" t="s">
        <v>89</v>
      </c>
      <c r="C314" s="77">
        <v>0.19139649073748</v>
      </c>
      <c r="D314" s="37">
        <v>2</v>
      </c>
      <c r="E314" s="37">
        <v>414470</v>
      </c>
      <c r="F314" s="78">
        <f t="shared" si="18"/>
        <v>207234</v>
      </c>
      <c r="G314" s="37">
        <v>464</v>
      </c>
      <c r="H314" s="37">
        <v>464849</v>
      </c>
      <c r="I314" s="78">
        <f t="shared" si="19"/>
        <v>1000.8297413793103</v>
      </c>
      <c r="J314">
        <v>19</v>
      </c>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row>
    <row r="315" spans="1:33" ht="12.75">
      <c r="A315" t="s">
        <v>184</v>
      </c>
      <c r="B315" t="s">
        <v>89</v>
      </c>
      <c r="C315" s="77">
        <v>0.184217187330007</v>
      </c>
      <c r="D315" s="37">
        <v>261222</v>
      </c>
      <c r="E315" s="37">
        <v>934556</v>
      </c>
      <c r="F315" s="78">
        <f t="shared" si="18"/>
        <v>2.5776312867982023</v>
      </c>
      <c r="G315" s="37">
        <v>657206</v>
      </c>
      <c r="H315" s="37">
        <v>1664442</v>
      </c>
      <c r="I315" s="78">
        <f t="shared" si="19"/>
        <v>1.5326031716082933</v>
      </c>
      <c r="J315">
        <v>20</v>
      </c>
      <c r="K315" s="69"/>
      <c r="L315" s="69"/>
      <c r="M315" s="69"/>
      <c r="N315" s="69"/>
      <c r="O315" s="69"/>
      <c r="P315" s="69"/>
      <c r="Q315" s="69"/>
      <c r="R315" s="69"/>
      <c r="S315" s="69"/>
      <c r="T315" s="69"/>
      <c r="U315" s="69"/>
      <c r="V315" s="69"/>
      <c r="W315" s="69"/>
      <c r="X315" s="69"/>
      <c r="Y315" s="69"/>
      <c r="Z315" s="69"/>
      <c r="AA315" s="69"/>
      <c r="AB315" s="69"/>
      <c r="AC315" s="69"/>
      <c r="AD315" s="69"/>
      <c r="AE315" s="69"/>
      <c r="AF315" s="69"/>
      <c r="AG315" s="69"/>
    </row>
    <row r="316" spans="11:33" ht="12.75">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row>
    <row r="317" spans="1:33" s="2" customFormat="1" ht="13.5" customHeight="1">
      <c r="A317" s="57" t="s">
        <v>232</v>
      </c>
      <c r="B317" s="57"/>
      <c r="C317" s="84">
        <f>SUM(C296:C316)</f>
        <v>97.31227407652143</v>
      </c>
      <c r="D317" s="85"/>
      <c r="E317" s="58"/>
      <c r="F317" s="58"/>
      <c r="G317" s="58">
        <f>SUM(G296:G316)</f>
        <v>155567075</v>
      </c>
      <c r="H317" s="85">
        <f>SUM(H296:H316)</f>
        <v>173412160</v>
      </c>
      <c r="I317" s="59">
        <f>+(H317-G317)/G317</f>
        <v>0.1147099088929968</v>
      </c>
      <c r="J317" s="58"/>
      <c r="K317" s="69"/>
      <c r="L317" s="69"/>
      <c r="M317" s="69"/>
      <c r="N317" s="69"/>
      <c r="O317" s="69"/>
      <c r="P317" s="69"/>
      <c r="Q317" s="69"/>
      <c r="R317" s="69"/>
      <c r="S317" s="69"/>
      <c r="T317" s="69"/>
      <c r="U317" s="69"/>
      <c r="V317" s="69"/>
      <c r="W317" s="69"/>
      <c r="X317" s="69"/>
      <c r="Y317" s="69"/>
      <c r="Z317" s="69"/>
      <c r="AA317" s="69"/>
      <c r="AB317" s="69"/>
      <c r="AC317" s="69"/>
      <c r="AD317" s="69"/>
      <c r="AE317" s="69"/>
      <c r="AF317" s="69"/>
      <c r="AG317" s="69"/>
    </row>
    <row r="318" spans="3:10" s="69" customFormat="1" ht="12.75">
      <c r="C318" s="86"/>
      <c r="D318" s="87"/>
      <c r="E318" s="62"/>
      <c r="F318" s="62"/>
      <c r="G318" s="62"/>
      <c r="H318" s="87"/>
      <c r="I318" s="62"/>
      <c r="J318" s="62"/>
    </row>
    <row r="319" spans="1:10" s="69" customFormat="1" ht="12.75">
      <c r="A319" s="88" t="s">
        <v>75</v>
      </c>
      <c r="C319" s="86"/>
      <c r="D319" s="87"/>
      <c r="E319" s="62"/>
      <c r="F319" s="62"/>
      <c r="G319" s="62"/>
      <c r="H319" s="87"/>
      <c r="I319" s="62"/>
      <c r="J319" s="62"/>
    </row>
    <row r="320" spans="11:33" ht="12.75">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row>
    <row r="321" spans="1:33" s="65" customFormat="1" ht="15.75" customHeight="1">
      <c r="A321" s="139" t="s">
        <v>304</v>
      </c>
      <c r="B321" s="139"/>
      <c r="C321" s="139"/>
      <c r="D321" s="139"/>
      <c r="E321" s="139"/>
      <c r="F321" s="139"/>
      <c r="G321" s="139"/>
      <c r="H321" s="139"/>
      <c r="I321" s="139"/>
      <c r="K321" s="69"/>
      <c r="L321" s="69"/>
      <c r="M321" s="69"/>
      <c r="N321" s="69"/>
      <c r="O321" s="69"/>
      <c r="P321" s="69"/>
      <c r="Q321" s="69"/>
      <c r="R321" s="69"/>
      <c r="S321" s="69"/>
      <c r="T321" s="69"/>
      <c r="U321" s="69"/>
      <c r="V321" s="69"/>
      <c r="W321" s="69"/>
      <c r="X321" s="69"/>
      <c r="Y321" s="69"/>
      <c r="Z321" s="69"/>
      <c r="AA321" s="69"/>
      <c r="AB321" s="69"/>
      <c r="AC321" s="69"/>
      <c r="AD321" s="69"/>
      <c r="AE321" s="69"/>
      <c r="AF321" s="69"/>
      <c r="AG321" s="69"/>
    </row>
    <row r="322" spans="1:33" s="65" customFormat="1" ht="15.75" customHeight="1">
      <c r="A322" s="138" t="s">
        <v>79</v>
      </c>
      <c r="B322" s="138"/>
      <c r="C322" s="138"/>
      <c r="D322" s="138"/>
      <c r="E322" s="138"/>
      <c r="F322" s="138"/>
      <c r="G322" s="138"/>
      <c r="H322" s="138"/>
      <c r="I322" s="138"/>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row>
    <row r="323" spans="1:33" s="66" customFormat="1" ht="15.75" customHeight="1">
      <c r="A323" s="138" t="s">
        <v>70</v>
      </c>
      <c r="B323" s="138"/>
      <c r="C323" s="138"/>
      <c r="D323" s="138"/>
      <c r="E323" s="138"/>
      <c r="F323" s="138"/>
      <c r="G323" s="138"/>
      <c r="H323" s="138"/>
      <c r="I323" s="138"/>
      <c r="K323" s="69"/>
      <c r="L323" s="69"/>
      <c r="M323" s="69"/>
      <c r="N323" s="69"/>
      <c r="O323" s="69"/>
      <c r="P323" s="69"/>
      <c r="Q323" s="69"/>
      <c r="R323" s="69"/>
      <c r="S323" s="69"/>
      <c r="T323" s="69"/>
      <c r="U323" s="69"/>
      <c r="V323" s="69"/>
      <c r="W323" s="69"/>
      <c r="X323" s="69"/>
      <c r="Y323" s="69"/>
      <c r="Z323" s="69"/>
      <c r="AA323" s="69"/>
      <c r="AB323" s="69"/>
      <c r="AC323" s="69"/>
      <c r="AD323" s="69"/>
      <c r="AE323" s="69"/>
      <c r="AF323" s="69"/>
      <c r="AG323" s="69"/>
    </row>
    <row r="324" spans="1:33" s="66" customFormat="1" ht="15.75" customHeight="1">
      <c r="A324" s="97"/>
      <c r="B324" s="97"/>
      <c r="C324" s="97"/>
      <c r="D324" s="97"/>
      <c r="E324" s="97"/>
      <c r="F324" s="97"/>
      <c r="G324" s="97"/>
      <c r="H324" s="97"/>
      <c r="I324" s="97"/>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row>
    <row r="325" spans="1:10" s="69" customFormat="1" ht="30.75" customHeight="1">
      <c r="A325" s="67" t="s">
        <v>242</v>
      </c>
      <c r="B325" s="67" t="s">
        <v>86</v>
      </c>
      <c r="C325" s="68" t="s">
        <v>228</v>
      </c>
      <c r="D325" s="137" t="s">
        <v>229</v>
      </c>
      <c r="E325" s="137"/>
      <c r="F325" s="137"/>
      <c r="G325" s="137" t="s">
        <v>323</v>
      </c>
      <c r="H325" s="137"/>
      <c r="I325" s="137"/>
      <c r="J325" s="67" t="s">
        <v>230</v>
      </c>
    </row>
    <row r="326" spans="1:10" s="69" customFormat="1" ht="15.75" customHeight="1">
      <c r="A326" s="70"/>
      <c r="B326" s="70"/>
      <c r="C326" s="71">
        <v>2007</v>
      </c>
      <c r="D326" s="137" t="str">
        <f>+D294</f>
        <v>Enero-Mayo</v>
      </c>
      <c r="E326" s="137"/>
      <c r="F326" s="67" t="s">
        <v>230</v>
      </c>
      <c r="G326" s="137" t="str">
        <f>+D326</f>
        <v>Enero-Mayo</v>
      </c>
      <c r="H326" s="137"/>
      <c r="I326" s="67" t="s">
        <v>230</v>
      </c>
      <c r="J326" s="72" t="s">
        <v>231</v>
      </c>
    </row>
    <row r="327" spans="1:10" s="69" customFormat="1" ht="15.75">
      <c r="A327" s="73"/>
      <c r="B327" s="73"/>
      <c r="C327" s="74"/>
      <c r="D327" s="75">
        <v>2007</v>
      </c>
      <c r="E327" s="75">
        <v>2008</v>
      </c>
      <c r="F327" s="76" t="s">
        <v>231</v>
      </c>
      <c r="G327" s="75">
        <v>2007</v>
      </c>
      <c r="H327" s="75">
        <v>2008</v>
      </c>
      <c r="I327" s="76" t="s">
        <v>231</v>
      </c>
      <c r="J327" s="73"/>
    </row>
    <row r="328" spans="1:33" s="79" customFormat="1" ht="12.75">
      <c r="A328" t="s">
        <v>178</v>
      </c>
      <c r="B328" t="s">
        <v>89</v>
      </c>
      <c r="C328" s="77">
        <v>16.9946808209255</v>
      </c>
      <c r="D328" s="37">
        <v>7091282</v>
      </c>
      <c r="E328" s="37">
        <v>5065848</v>
      </c>
      <c r="F328" s="78">
        <f aca="true" t="shared" si="20" ref="F328:F343">+(E328-D328)/D328</f>
        <v>-0.28562310735914886</v>
      </c>
      <c r="G328" s="37">
        <v>21601613</v>
      </c>
      <c r="H328" s="37">
        <v>23281108</v>
      </c>
      <c r="I328" s="78">
        <f aca="true" t="shared" si="21" ref="I328:I347">+(H328-G328)/G328</f>
        <v>0.07774859220003617</v>
      </c>
      <c r="J328">
        <v>1</v>
      </c>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row>
    <row r="329" spans="1:33" s="79" customFormat="1" ht="12.75">
      <c r="A329" t="s">
        <v>144</v>
      </c>
      <c r="B329" t="s">
        <v>89</v>
      </c>
      <c r="C329" s="77">
        <v>16.019677362</v>
      </c>
      <c r="D329" s="37">
        <v>521003020</v>
      </c>
      <c r="E329" s="37">
        <v>438406250</v>
      </c>
      <c r="F329" s="78">
        <f t="shared" si="20"/>
        <v>-0.1585341482281619</v>
      </c>
      <c r="G329" s="37">
        <v>30139452</v>
      </c>
      <c r="H329" s="37">
        <v>23908996</v>
      </c>
      <c r="I329" s="78">
        <f t="shared" si="21"/>
        <v>-0.2067209450258087</v>
      </c>
      <c r="J329">
        <v>2</v>
      </c>
      <c r="K329" s="69"/>
      <c r="L329" s="69"/>
      <c r="M329" s="69"/>
      <c r="N329" s="69"/>
      <c r="O329" s="69"/>
      <c r="P329" s="69"/>
      <c r="Q329" s="69"/>
      <c r="R329" s="69"/>
      <c r="S329" s="69"/>
      <c r="T329" s="69"/>
      <c r="U329" s="69"/>
      <c r="V329" s="69"/>
      <c r="W329" s="69"/>
      <c r="X329" s="69"/>
      <c r="Y329" s="69"/>
      <c r="Z329" s="69"/>
      <c r="AA329" s="69"/>
      <c r="AB329" s="69"/>
      <c r="AC329" s="69"/>
      <c r="AD329" s="69"/>
      <c r="AE329" s="69"/>
      <c r="AF329" s="69"/>
      <c r="AG329" s="69"/>
    </row>
    <row r="330" spans="1:33" s="79" customFormat="1" ht="12.75">
      <c r="A330" t="s">
        <v>124</v>
      </c>
      <c r="B330" t="s">
        <v>89</v>
      </c>
      <c r="C330" s="77">
        <v>7.31902181618909</v>
      </c>
      <c r="D330" s="37">
        <v>1329273</v>
      </c>
      <c r="E330" s="37">
        <v>819454</v>
      </c>
      <c r="F330" s="78">
        <f t="shared" si="20"/>
        <v>-0.38353220143642425</v>
      </c>
      <c r="G330" s="37">
        <v>9097496</v>
      </c>
      <c r="H330" s="37">
        <v>11540630</v>
      </c>
      <c r="I330" s="78">
        <f t="shared" si="21"/>
        <v>0.26855015929658005</v>
      </c>
      <c r="J330">
        <v>3</v>
      </c>
      <c r="K330" s="69"/>
      <c r="L330" s="69"/>
      <c r="M330" s="69"/>
      <c r="N330" s="69"/>
      <c r="O330" s="69"/>
      <c r="P330" s="69"/>
      <c r="Q330" s="69"/>
      <c r="R330" s="69"/>
      <c r="S330" s="69"/>
      <c r="T330" s="69"/>
      <c r="U330" s="69"/>
      <c r="V330" s="69"/>
      <c r="W330" s="69"/>
      <c r="X330" s="69"/>
      <c r="Y330" s="69"/>
      <c r="Z330" s="69"/>
      <c r="AA330" s="69"/>
      <c r="AB330" s="69"/>
      <c r="AC330" s="69"/>
      <c r="AD330" s="69"/>
      <c r="AE330" s="69"/>
      <c r="AF330" s="69"/>
      <c r="AG330" s="69"/>
    </row>
    <row r="331" spans="1:33" s="79" customFormat="1" ht="12.75">
      <c r="A331" t="s">
        <v>180</v>
      </c>
      <c r="B331" t="s">
        <v>89</v>
      </c>
      <c r="C331" s="77">
        <v>6.83812990720476</v>
      </c>
      <c r="D331" s="37">
        <v>5687878</v>
      </c>
      <c r="E331" s="37">
        <v>4362866</v>
      </c>
      <c r="F331" s="78">
        <f t="shared" si="20"/>
        <v>-0.23295366039848253</v>
      </c>
      <c r="G331" s="37">
        <v>12747951</v>
      </c>
      <c r="H331" s="37">
        <v>21595802</v>
      </c>
      <c r="I331" s="78">
        <f t="shared" si="21"/>
        <v>0.6940606376663984</v>
      </c>
      <c r="J331">
        <v>4</v>
      </c>
      <c r="K331" s="69"/>
      <c r="L331" s="69"/>
      <c r="M331" s="69"/>
      <c r="N331" s="69"/>
      <c r="O331" s="69"/>
      <c r="P331" s="69"/>
      <c r="Q331" s="69"/>
      <c r="R331" s="69"/>
      <c r="S331" s="69"/>
      <c r="T331" s="69"/>
      <c r="U331" s="69"/>
      <c r="V331" s="69"/>
      <c r="W331" s="69"/>
      <c r="X331" s="69"/>
      <c r="Y331" s="69"/>
      <c r="Z331" s="69"/>
      <c r="AA331" s="69"/>
      <c r="AB331" s="69"/>
      <c r="AC331" s="69"/>
      <c r="AD331" s="69"/>
      <c r="AE331" s="69"/>
      <c r="AF331" s="69"/>
      <c r="AG331" s="69"/>
    </row>
    <row r="332" spans="1:33" s="79" customFormat="1" ht="12.75">
      <c r="A332" t="s">
        <v>190</v>
      </c>
      <c r="B332" t="s">
        <v>86</v>
      </c>
      <c r="C332" s="77">
        <v>6.8288141767943</v>
      </c>
      <c r="D332" s="37">
        <v>303299</v>
      </c>
      <c r="E332" s="37">
        <v>484683</v>
      </c>
      <c r="F332" s="78">
        <f t="shared" si="20"/>
        <v>0.5980369206624486</v>
      </c>
      <c r="G332" s="37">
        <v>1683598</v>
      </c>
      <c r="H332" s="37">
        <v>2132358</v>
      </c>
      <c r="I332" s="78">
        <f t="shared" si="21"/>
        <v>0.2665481902449397</v>
      </c>
      <c r="J332">
        <v>5</v>
      </c>
      <c r="K332" s="69"/>
      <c r="L332" s="69"/>
      <c r="M332" s="69"/>
      <c r="N332" s="69"/>
      <c r="O332" s="69"/>
      <c r="P332" s="69"/>
      <c r="Q332" s="69"/>
      <c r="R332" s="69"/>
      <c r="S332" s="69"/>
      <c r="T332" s="69"/>
      <c r="U332" s="69"/>
      <c r="V332" s="69"/>
      <c r="W332" s="69"/>
      <c r="X332" s="69"/>
      <c r="Y332" s="69"/>
      <c r="Z332" s="69"/>
      <c r="AA332" s="69"/>
      <c r="AB332" s="69"/>
      <c r="AC332" s="69"/>
      <c r="AD332" s="69"/>
      <c r="AE332" s="69"/>
      <c r="AF332" s="69"/>
      <c r="AG332" s="69"/>
    </row>
    <row r="333" spans="1:33" s="79" customFormat="1" ht="12.75">
      <c r="A333" t="s">
        <v>90</v>
      </c>
      <c r="B333" t="s">
        <v>89</v>
      </c>
      <c r="C333" s="77">
        <v>6.42039269639974</v>
      </c>
      <c r="D333" s="37">
        <v>2550459</v>
      </c>
      <c r="E333" s="37">
        <v>2793782</v>
      </c>
      <c r="F333" s="78">
        <f t="shared" si="20"/>
        <v>0.09540361166362604</v>
      </c>
      <c r="G333" s="37">
        <v>20609634</v>
      </c>
      <c r="H333" s="37">
        <v>13312998</v>
      </c>
      <c r="I333" s="78">
        <f t="shared" si="21"/>
        <v>-0.3540400571887885</v>
      </c>
      <c r="J333">
        <v>6</v>
      </c>
      <c r="K333" s="69"/>
      <c r="L333" s="69"/>
      <c r="M333" s="69"/>
      <c r="N333" s="69"/>
      <c r="O333" s="69"/>
      <c r="P333" s="69"/>
      <c r="Q333" s="69"/>
      <c r="R333" s="69"/>
      <c r="S333" s="69"/>
      <c r="T333" s="69"/>
      <c r="U333" s="69"/>
      <c r="V333" s="69"/>
      <c r="W333" s="69"/>
      <c r="X333" s="69"/>
      <c r="Y333" s="69"/>
      <c r="Z333" s="69"/>
      <c r="AA333" s="69"/>
      <c r="AB333" s="69"/>
      <c r="AC333" s="69"/>
      <c r="AD333" s="69"/>
      <c r="AE333" s="69"/>
      <c r="AF333" s="69"/>
      <c r="AG333" s="69"/>
    </row>
    <row r="334" spans="1:33" s="79" customFormat="1" ht="12.75">
      <c r="A334" t="s">
        <v>185</v>
      </c>
      <c r="B334" t="s">
        <v>89</v>
      </c>
      <c r="C334" s="77">
        <v>5.72341584828908</v>
      </c>
      <c r="D334" s="37">
        <v>11716630</v>
      </c>
      <c r="E334" s="37">
        <v>13681610</v>
      </c>
      <c r="F334" s="78">
        <f t="shared" si="20"/>
        <v>0.1677086329430903</v>
      </c>
      <c r="G334" s="37">
        <v>4201487</v>
      </c>
      <c r="H334" s="37">
        <v>7960537</v>
      </c>
      <c r="I334" s="78">
        <f t="shared" si="21"/>
        <v>0.8946951400777867</v>
      </c>
      <c r="J334">
        <v>7</v>
      </c>
      <c r="K334" s="69"/>
      <c r="L334" s="69"/>
      <c r="M334" s="69"/>
      <c r="N334" s="69"/>
      <c r="O334" s="69"/>
      <c r="P334" s="69"/>
      <c r="Q334" s="69"/>
      <c r="R334" s="69"/>
      <c r="S334" s="69"/>
      <c r="T334" s="69"/>
      <c r="U334" s="69"/>
      <c r="V334" s="69"/>
      <c r="W334" s="69"/>
      <c r="X334" s="69"/>
      <c r="Y334" s="69"/>
      <c r="Z334" s="69"/>
      <c r="AA334" s="69"/>
      <c r="AB334" s="69"/>
      <c r="AC334" s="69"/>
      <c r="AD334" s="69"/>
      <c r="AE334" s="69"/>
      <c r="AF334" s="69"/>
      <c r="AG334" s="69"/>
    </row>
    <row r="335" spans="1:33" s="79" customFormat="1" ht="12.75">
      <c r="A335" t="s">
        <v>193</v>
      </c>
      <c r="B335" t="s">
        <v>89</v>
      </c>
      <c r="C335" s="77">
        <v>3.53945509372488</v>
      </c>
      <c r="D335" s="37">
        <v>4755375</v>
      </c>
      <c r="E335" s="37">
        <v>3046300</v>
      </c>
      <c r="F335" s="78">
        <f t="shared" si="20"/>
        <v>-0.35939857529637514</v>
      </c>
      <c r="G335" s="37">
        <v>5698641</v>
      </c>
      <c r="H335" s="37">
        <v>3781875</v>
      </c>
      <c r="I335" s="78">
        <f t="shared" si="21"/>
        <v>-0.33635493093879754</v>
      </c>
      <c r="J335">
        <v>8</v>
      </c>
      <c r="K335" s="69"/>
      <c r="L335" s="69"/>
      <c r="M335" s="69"/>
      <c r="N335" s="69"/>
      <c r="O335" s="69"/>
      <c r="P335" s="69"/>
      <c r="Q335" s="69"/>
      <c r="R335" s="69"/>
      <c r="S335" s="69"/>
      <c r="T335" s="69"/>
      <c r="U335" s="69"/>
      <c r="V335" s="69"/>
      <c r="W335" s="69"/>
      <c r="X335" s="69"/>
      <c r="Y335" s="69"/>
      <c r="Z335" s="69"/>
      <c r="AA335" s="69"/>
      <c r="AB335" s="69"/>
      <c r="AC335" s="69"/>
      <c r="AD335" s="69"/>
      <c r="AE335" s="69"/>
      <c r="AF335" s="69"/>
      <c r="AG335" s="69"/>
    </row>
    <row r="336" spans="1:33" s="79" customFormat="1" ht="12.75">
      <c r="A336" t="s">
        <v>192</v>
      </c>
      <c r="B336" t="s">
        <v>89</v>
      </c>
      <c r="C336" s="77">
        <v>3.35800573912102</v>
      </c>
      <c r="D336" s="37">
        <v>2444335</v>
      </c>
      <c r="E336" s="37">
        <v>4964520</v>
      </c>
      <c r="F336" s="78">
        <f t="shared" si="20"/>
        <v>1.031030934794126</v>
      </c>
      <c r="G336" s="37">
        <v>2691631</v>
      </c>
      <c r="H336" s="37">
        <v>5842604</v>
      </c>
      <c r="I336" s="78">
        <f t="shared" si="21"/>
        <v>1.1706556359322655</v>
      </c>
      <c r="J336">
        <v>9</v>
      </c>
      <c r="K336" s="69"/>
      <c r="L336" s="69"/>
      <c r="M336" s="69"/>
      <c r="N336" s="69"/>
      <c r="O336" s="69"/>
      <c r="P336" s="69"/>
      <c r="Q336" s="69"/>
      <c r="R336" s="69"/>
      <c r="S336" s="69"/>
      <c r="T336" s="69"/>
      <c r="U336" s="69"/>
      <c r="V336" s="69"/>
      <c r="W336" s="69"/>
      <c r="X336" s="69"/>
      <c r="Y336" s="69"/>
      <c r="Z336" s="69"/>
      <c r="AA336" s="69"/>
      <c r="AB336" s="69"/>
      <c r="AC336" s="69"/>
      <c r="AD336" s="69"/>
      <c r="AE336" s="69"/>
      <c r="AF336" s="69"/>
      <c r="AG336" s="69"/>
    </row>
    <row r="337" spans="1:10" s="69" customFormat="1" ht="12.75">
      <c r="A337" t="s">
        <v>104</v>
      </c>
      <c r="B337" t="s">
        <v>89</v>
      </c>
      <c r="C337" s="77">
        <v>1.97886098333881</v>
      </c>
      <c r="D337" s="37">
        <v>0</v>
      </c>
      <c r="E337" s="37">
        <v>0</v>
      </c>
      <c r="F337" s="78"/>
      <c r="G337" s="37">
        <v>0</v>
      </c>
      <c r="H337" s="37">
        <v>0</v>
      </c>
      <c r="I337" s="78"/>
      <c r="J337">
        <v>10</v>
      </c>
    </row>
    <row r="338" spans="1:10" s="69" customFormat="1" ht="12.75">
      <c r="A338" t="s">
        <v>162</v>
      </c>
      <c r="B338" t="s">
        <v>123</v>
      </c>
      <c r="C338" s="77">
        <v>1.81628068622853</v>
      </c>
      <c r="D338" s="106">
        <v>214166</v>
      </c>
      <c r="E338" s="37">
        <v>90</v>
      </c>
      <c r="F338" s="78"/>
      <c r="G338" s="37">
        <v>5802087</v>
      </c>
      <c r="H338" s="37">
        <v>19374</v>
      </c>
      <c r="I338" s="78">
        <f t="shared" si="21"/>
        <v>-0.9966608566882916</v>
      </c>
      <c r="J338">
        <v>11</v>
      </c>
    </row>
    <row r="339" spans="1:10" s="69" customFormat="1" ht="12.75">
      <c r="A339" t="s">
        <v>195</v>
      </c>
      <c r="B339" t="s">
        <v>123</v>
      </c>
      <c r="C339" s="77">
        <v>1.81141668477963</v>
      </c>
      <c r="D339" s="37">
        <v>366</v>
      </c>
      <c r="E339" s="37">
        <v>7096</v>
      </c>
      <c r="F339" s="78">
        <f t="shared" si="20"/>
        <v>18.387978142076502</v>
      </c>
      <c r="G339" s="37">
        <v>64158</v>
      </c>
      <c r="H339" s="37">
        <v>2507882</v>
      </c>
      <c r="I339" s="78">
        <f t="shared" si="21"/>
        <v>38.08915489884348</v>
      </c>
      <c r="J339">
        <v>12</v>
      </c>
    </row>
    <row r="340" spans="1:10" s="69" customFormat="1" ht="12.75">
      <c r="A340" t="s">
        <v>163</v>
      </c>
      <c r="B340" t="s">
        <v>123</v>
      </c>
      <c r="C340" s="77">
        <v>1.66046391179199</v>
      </c>
      <c r="D340" s="37">
        <v>705015</v>
      </c>
      <c r="E340" s="37">
        <v>9804</v>
      </c>
      <c r="F340" s="78">
        <f t="shared" si="20"/>
        <v>-0.9860939128954703</v>
      </c>
      <c r="G340" s="37">
        <v>178185</v>
      </c>
      <c r="H340" s="37">
        <v>1891668</v>
      </c>
      <c r="I340" s="78">
        <f t="shared" si="21"/>
        <v>9.616314504587928</v>
      </c>
      <c r="J340">
        <v>13</v>
      </c>
    </row>
    <row r="341" spans="1:10" s="69" customFormat="1" ht="12.75">
      <c r="A341" t="s">
        <v>191</v>
      </c>
      <c r="B341" t="s">
        <v>89</v>
      </c>
      <c r="C341" s="77">
        <v>1.54813578050685</v>
      </c>
      <c r="D341" s="37">
        <v>2042224</v>
      </c>
      <c r="E341" s="37">
        <v>2437614</v>
      </c>
      <c r="F341" s="78">
        <f t="shared" si="20"/>
        <v>0.19360755725131035</v>
      </c>
      <c r="G341" s="37">
        <v>1766797</v>
      </c>
      <c r="H341" s="37">
        <v>2350870</v>
      </c>
      <c r="I341" s="78">
        <f t="shared" si="21"/>
        <v>0.33058297019974564</v>
      </c>
      <c r="J341">
        <v>14</v>
      </c>
    </row>
    <row r="342" spans="1:10" s="69" customFormat="1" ht="12.75">
      <c r="A342" t="s">
        <v>187</v>
      </c>
      <c r="B342" t="s">
        <v>89</v>
      </c>
      <c r="C342" s="77">
        <v>1.51238233337826</v>
      </c>
      <c r="D342" s="37">
        <v>583084</v>
      </c>
      <c r="E342" s="37">
        <v>726786</v>
      </c>
      <c r="F342" s="78">
        <f t="shared" si="20"/>
        <v>0.24645162618079042</v>
      </c>
      <c r="G342" s="37">
        <v>2159344</v>
      </c>
      <c r="H342" s="37">
        <v>2666594</v>
      </c>
      <c r="I342" s="78">
        <f t="shared" si="21"/>
        <v>0.2349093057891656</v>
      </c>
      <c r="J342">
        <v>15</v>
      </c>
    </row>
    <row r="343" spans="1:10" s="69" customFormat="1" ht="12.75">
      <c r="A343" t="s">
        <v>181</v>
      </c>
      <c r="B343" t="s">
        <v>89</v>
      </c>
      <c r="C343" s="77">
        <v>1.17213826343278</v>
      </c>
      <c r="D343" s="37">
        <v>854473</v>
      </c>
      <c r="E343" s="37">
        <v>142773</v>
      </c>
      <c r="F343" s="78">
        <f t="shared" si="20"/>
        <v>-0.832911045755688</v>
      </c>
      <c r="G343" s="37">
        <v>2400229</v>
      </c>
      <c r="H343" s="37">
        <v>442769</v>
      </c>
      <c r="I343" s="78">
        <f t="shared" si="21"/>
        <v>-0.8155305181297284</v>
      </c>
      <c r="J343">
        <v>16</v>
      </c>
    </row>
    <row r="344" spans="1:10" s="69" customFormat="1" ht="12.75">
      <c r="A344" t="s">
        <v>188</v>
      </c>
      <c r="B344" t="s">
        <v>89</v>
      </c>
      <c r="C344" s="77">
        <v>1.12886467813924</v>
      </c>
      <c r="D344" s="37">
        <v>111543</v>
      </c>
      <c r="E344" s="37">
        <v>195554</v>
      </c>
      <c r="F344" s="78">
        <f>+(E344-D344)/D344</f>
        <v>0.7531714226800427</v>
      </c>
      <c r="G344" s="37">
        <v>742642</v>
      </c>
      <c r="H344" s="37">
        <v>2029561</v>
      </c>
      <c r="I344" s="78">
        <f t="shared" si="21"/>
        <v>1.732892833963067</v>
      </c>
      <c r="J344">
        <v>17</v>
      </c>
    </row>
    <row r="345" spans="1:10" s="69" customFormat="1" ht="12.75">
      <c r="A345" t="s">
        <v>189</v>
      </c>
      <c r="B345" t="s">
        <v>89</v>
      </c>
      <c r="C345" s="77">
        <v>0.862514425545808</v>
      </c>
      <c r="D345" s="37">
        <v>727300</v>
      </c>
      <c r="E345" s="37">
        <v>161608</v>
      </c>
      <c r="F345" s="78">
        <f>+(E345-D345)/D345</f>
        <v>-0.7777973326000275</v>
      </c>
      <c r="G345" s="37">
        <v>1134729</v>
      </c>
      <c r="H345" s="37">
        <v>239999</v>
      </c>
      <c r="I345" s="78">
        <f t="shared" si="21"/>
        <v>-0.7884966366418766</v>
      </c>
      <c r="J345">
        <v>18</v>
      </c>
    </row>
    <row r="346" spans="1:33" s="2" customFormat="1" ht="12.75">
      <c r="A346" t="s">
        <v>186</v>
      </c>
      <c r="B346" t="s">
        <v>89</v>
      </c>
      <c r="C346" s="77">
        <v>0.796829745405492</v>
      </c>
      <c r="D346" s="37">
        <v>98852</v>
      </c>
      <c r="E346" s="37">
        <v>118380</v>
      </c>
      <c r="F346" s="78">
        <f>+(E346-D346)/D346</f>
        <v>0.1975478493100797</v>
      </c>
      <c r="G346" s="37">
        <v>988610</v>
      </c>
      <c r="H346" s="37">
        <v>1342519</v>
      </c>
      <c r="I346" s="78">
        <f t="shared" si="21"/>
        <v>0.35798646584598576</v>
      </c>
      <c r="J346">
        <v>19</v>
      </c>
      <c r="K346" s="69"/>
      <c r="L346" s="69"/>
      <c r="M346" s="69"/>
      <c r="N346" s="69"/>
      <c r="O346" s="69"/>
      <c r="P346" s="69"/>
      <c r="Q346" s="69"/>
      <c r="R346" s="69"/>
      <c r="S346" s="69"/>
      <c r="T346" s="69"/>
      <c r="U346" s="69"/>
      <c r="V346" s="69"/>
      <c r="W346" s="69"/>
      <c r="X346" s="69"/>
      <c r="Y346" s="69"/>
      <c r="Z346" s="69"/>
      <c r="AA346" s="69"/>
      <c r="AB346" s="69"/>
      <c r="AC346" s="69"/>
      <c r="AD346" s="69"/>
      <c r="AE346" s="69"/>
      <c r="AF346" s="69"/>
      <c r="AG346" s="69"/>
    </row>
    <row r="347" spans="1:33" ht="12.75">
      <c r="A347" t="s">
        <v>194</v>
      </c>
      <c r="B347" t="s">
        <v>89</v>
      </c>
      <c r="C347" s="77">
        <v>0.784499761554991</v>
      </c>
      <c r="D347" s="37">
        <v>604526</v>
      </c>
      <c r="E347" s="37">
        <v>501580</v>
      </c>
      <c r="F347" s="78">
        <f>+(E347-D347)/D347</f>
        <v>-0.17029209661784606</v>
      </c>
      <c r="G347" s="37">
        <v>1129928</v>
      </c>
      <c r="H347" s="37">
        <v>1083042</v>
      </c>
      <c r="I347" s="78">
        <f t="shared" si="21"/>
        <v>-0.04149467930700009</v>
      </c>
      <c r="J347">
        <v>20</v>
      </c>
      <c r="K347" s="69"/>
      <c r="L347" s="69"/>
      <c r="M347" s="69"/>
      <c r="N347" s="69"/>
      <c r="O347" s="69"/>
      <c r="P347" s="69"/>
      <c r="Q347" s="69"/>
      <c r="R347" s="69"/>
      <c r="S347" s="69"/>
      <c r="T347" s="69"/>
      <c r="U347" s="69"/>
      <c r="V347" s="69"/>
      <c r="W347" s="69"/>
      <c r="X347" s="69"/>
      <c r="Y347" s="69"/>
      <c r="Z347" s="69"/>
      <c r="AA347" s="69"/>
      <c r="AB347" s="69"/>
      <c r="AC347" s="69"/>
      <c r="AD347" s="69"/>
      <c r="AE347" s="69"/>
      <c r="AF347" s="69"/>
      <c r="AG347" s="69"/>
    </row>
    <row r="348" spans="11:33" ht="12.75">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row>
    <row r="349" spans="1:33" s="2" customFormat="1" ht="12.75">
      <c r="A349" s="57" t="s">
        <v>232</v>
      </c>
      <c r="B349" s="57"/>
      <c r="C349" s="84">
        <f>SUM(C328:C348)</f>
        <v>88.11398071475077</v>
      </c>
      <c r="D349" s="85"/>
      <c r="E349" s="58"/>
      <c r="F349" s="58"/>
      <c r="G349" s="58">
        <f>SUM(G328:G348)</f>
        <v>124838212</v>
      </c>
      <c r="H349" s="85">
        <f>SUM(H328:H348)</f>
        <v>127931186</v>
      </c>
      <c r="I349" s="59">
        <f>+(H349-G349)/G349</f>
        <v>0.024775859494046582</v>
      </c>
      <c r="J349" s="58"/>
      <c r="K349" s="69"/>
      <c r="L349" s="69"/>
      <c r="M349" s="69"/>
      <c r="N349" s="69"/>
      <c r="O349" s="69"/>
      <c r="P349" s="69"/>
      <c r="Q349" s="69"/>
      <c r="R349" s="69"/>
      <c r="S349" s="69"/>
      <c r="T349" s="69"/>
      <c r="U349" s="69"/>
      <c r="V349" s="69"/>
      <c r="W349" s="69"/>
      <c r="X349" s="69"/>
      <c r="Y349" s="69"/>
      <c r="Z349" s="69"/>
      <c r="AA349" s="69"/>
      <c r="AB349" s="69"/>
      <c r="AC349" s="69"/>
      <c r="AD349" s="69"/>
      <c r="AE349" s="69"/>
      <c r="AF349" s="69"/>
      <c r="AG349" s="69"/>
    </row>
    <row r="350" spans="3:10" s="69" customFormat="1" ht="12.75">
      <c r="C350" s="86"/>
      <c r="D350" s="87"/>
      <c r="E350" s="62"/>
      <c r="F350" s="62"/>
      <c r="G350" s="62"/>
      <c r="H350" s="87"/>
      <c r="I350" s="62"/>
      <c r="J350" s="62"/>
    </row>
    <row r="351" spans="1:10" s="69" customFormat="1" ht="12.75">
      <c r="A351" s="88" t="s">
        <v>75</v>
      </c>
      <c r="C351" s="86"/>
      <c r="D351" s="87"/>
      <c r="E351" s="62"/>
      <c r="F351" s="62"/>
      <c r="G351" s="62"/>
      <c r="H351" s="87"/>
      <c r="I351" s="62"/>
      <c r="J351" s="62"/>
    </row>
    <row r="352" spans="11:33" ht="12.75">
      <c r="K352" s="69"/>
      <c r="L352" s="69"/>
      <c r="M352" s="69"/>
      <c r="N352" s="69"/>
      <c r="O352" s="69"/>
      <c r="P352" s="69"/>
      <c r="Q352" s="69"/>
      <c r="R352" s="69"/>
      <c r="S352" s="69"/>
      <c r="T352" s="69"/>
      <c r="U352" s="69"/>
      <c r="V352" s="69"/>
      <c r="W352" s="69"/>
      <c r="X352" s="69"/>
      <c r="Y352" s="69"/>
      <c r="Z352" s="69"/>
      <c r="AA352" s="69"/>
      <c r="AB352" s="69"/>
      <c r="AC352" s="69"/>
      <c r="AD352" s="69"/>
      <c r="AE352" s="69"/>
      <c r="AF352" s="69"/>
      <c r="AG352" s="69"/>
    </row>
    <row r="353" spans="1:33" s="65" customFormat="1" ht="15.75" customHeight="1">
      <c r="A353" s="139" t="s">
        <v>305</v>
      </c>
      <c r="B353" s="139"/>
      <c r="C353" s="139"/>
      <c r="D353" s="139"/>
      <c r="E353" s="139"/>
      <c r="F353" s="139"/>
      <c r="G353" s="139"/>
      <c r="H353" s="139"/>
      <c r="I353" s="139"/>
      <c r="K353" s="69"/>
      <c r="L353" s="69"/>
      <c r="M353" s="69"/>
      <c r="N353" s="69"/>
      <c r="O353" s="69"/>
      <c r="P353" s="69"/>
      <c r="Q353" s="69"/>
      <c r="R353" s="69"/>
      <c r="S353" s="69"/>
      <c r="T353" s="69"/>
      <c r="U353" s="69"/>
      <c r="V353" s="69"/>
      <c r="W353" s="69"/>
      <c r="X353" s="69"/>
      <c r="Y353" s="69"/>
      <c r="Z353" s="69"/>
      <c r="AA353" s="69"/>
      <c r="AB353" s="69"/>
      <c r="AC353" s="69"/>
      <c r="AD353" s="69"/>
      <c r="AE353" s="69"/>
      <c r="AF353" s="69"/>
      <c r="AG353" s="69"/>
    </row>
    <row r="354" spans="1:33" s="65" customFormat="1" ht="15.75" customHeight="1">
      <c r="A354" s="138" t="s">
        <v>79</v>
      </c>
      <c r="B354" s="138"/>
      <c r="C354" s="138"/>
      <c r="D354" s="138"/>
      <c r="E354" s="138"/>
      <c r="F354" s="138"/>
      <c r="G354" s="138"/>
      <c r="H354" s="138"/>
      <c r="I354" s="138"/>
      <c r="K354" s="69"/>
      <c r="L354" s="69"/>
      <c r="M354" s="69"/>
      <c r="N354" s="69"/>
      <c r="O354" s="69"/>
      <c r="P354" s="69"/>
      <c r="Q354" s="69"/>
      <c r="R354" s="69"/>
      <c r="S354" s="69"/>
      <c r="T354" s="69"/>
      <c r="U354" s="69"/>
      <c r="V354" s="69"/>
      <c r="W354" s="69"/>
      <c r="X354" s="69"/>
      <c r="Y354" s="69"/>
      <c r="Z354" s="69"/>
      <c r="AA354" s="69"/>
      <c r="AB354" s="69"/>
      <c r="AC354" s="69"/>
      <c r="AD354" s="69"/>
      <c r="AE354" s="69"/>
      <c r="AF354" s="69"/>
      <c r="AG354" s="69"/>
    </row>
    <row r="355" spans="1:33" s="66" customFormat="1" ht="15.75" customHeight="1">
      <c r="A355" s="138" t="s">
        <v>243</v>
      </c>
      <c r="B355" s="138"/>
      <c r="C355" s="138"/>
      <c r="D355" s="138"/>
      <c r="E355" s="138"/>
      <c r="F355" s="138"/>
      <c r="G355" s="138"/>
      <c r="H355" s="138"/>
      <c r="I355" s="138"/>
      <c r="K355" s="69"/>
      <c r="L355" s="69"/>
      <c r="M355" s="69"/>
      <c r="N355" s="69"/>
      <c r="O355" s="69"/>
      <c r="P355" s="69"/>
      <c r="Q355" s="69"/>
      <c r="R355" s="69"/>
      <c r="S355" s="69"/>
      <c r="T355" s="69"/>
      <c r="U355" s="69"/>
      <c r="V355" s="69"/>
      <c r="W355" s="69"/>
      <c r="X355" s="69"/>
      <c r="Y355" s="69"/>
      <c r="Z355" s="69"/>
      <c r="AA355" s="69"/>
      <c r="AB355" s="69"/>
      <c r="AC355" s="69"/>
      <c r="AD355" s="69"/>
      <c r="AE355" s="69"/>
      <c r="AF355" s="69"/>
      <c r="AG355" s="69"/>
    </row>
    <row r="356" spans="1:33" s="66" customFormat="1" ht="15.75" customHeight="1">
      <c r="A356" s="97"/>
      <c r="B356" s="97"/>
      <c r="C356" s="97"/>
      <c r="D356" s="97"/>
      <c r="E356" s="97"/>
      <c r="F356" s="97"/>
      <c r="G356" s="97"/>
      <c r="H356" s="97"/>
      <c r="I356" s="97"/>
      <c r="K356" s="69"/>
      <c r="L356" s="69"/>
      <c r="M356" s="69"/>
      <c r="N356" s="69"/>
      <c r="O356" s="69"/>
      <c r="P356" s="69"/>
      <c r="Q356" s="69"/>
      <c r="R356" s="69"/>
      <c r="S356" s="69"/>
      <c r="T356" s="69"/>
      <c r="U356" s="69"/>
      <c r="V356" s="69"/>
      <c r="W356" s="69"/>
      <c r="X356" s="69"/>
      <c r="Y356" s="69"/>
      <c r="Z356" s="69"/>
      <c r="AA356" s="69"/>
      <c r="AB356" s="69"/>
      <c r="AC356" s="69"/>
      <c r="AD356" s="69"/>
      <c r="AE356" s="69"/>
      <c r="AF356" s="69"/>
      <c r="AG356" s="69"/>
    </row>
    <row r="357" spans="1:10" s="69" customFormat="1" ht="30.75" customHeight="1">
      <c r="A357" s="67" t="s">
        <v>244</v>
      </c>
      <c r="B357" s="67" t="s">
        <v>86</v>
      </c>
      <c r="C357" s="68" t="s">
        <v>228</v>
      </c>
      <c r="D357" s="137" t="s">
        <v>229</v>
      </c>
      <c r="E357" s="137"/>
      <c r="F357" s="137"/>
      <c r="G357" s="137" t="s">
        <v>323</v>
      </c>
      <c r="H357" s="137"/>
      <c r="I357" s="137"/>
      <c r="J357" s="67" t="s">
        <v>230</v>
      </c>
    </row>
    <row r="358" spans="1:10" s="69" customFormat="1" ht="15.75" customHeight="1">
      <c r="A358" s="70"/>
      <c r="B358" s="70"/>
      <c r="C358" s="71">
        <v>2007</v>
      </c>
      <c r="D358" s="137" t="str">
        <f>+D326</f>
        <v>Enero-Mayo</v>
      </c>
      <c r="E358" s="137"/>
      <c r="F358" s="67" t="s">
        <v>230</v>
      </c>
      <c r="G358" s="137" t="str">
        <f>+D358</f>
        <v>Enero-Mayo</v>
      </c>
      <c r="H358" s="137"/>
      <c r="I358" s="67" t="s">
        <v>230</v>
      </c>
      <c r="J358" s="72" t="s">
        <v>231</v>
      </c>
    </row>
    <row r="359" spans="1:10" s="69" customFormat="1" ht="15.75">
      <c r="A359" s="73"/>
      <c r="B359" s="73"/>
      <c r="C359" s="74"/>
      <c r="D359" s="75">
        <v>2007</v>
      </c>
      <c r="E359" s="75">
        <v>2008</v>
      </c>
      <c r="F359" s="76" t="s">
        <v>231</v>
      </c>
      <c r="G359" s="75">
        <v>2007</v>
      </c>
      <c r="H359" s="75">
        <v>2008</v>
      </c>
      <c r="I359" s="76" t="s">
        <v>231</v>
      </c>
      <c r="J359" s="73"/>
    </row>
    <row r="360" spans="1:33" s="79" customFormat="1" ht="12.75">
      <c r="A360" t="s">
        <v>205</v>
      </c>
      <c r="B360" t="s">
        <v>123</v>
      </c>
      <c r="C360" s="77">
        <v>29.6539091740682</v>
      </c>
      <c r="D360" s="37">
        <v>636</v>
      </c>
      <c r="E360" s="37">
        <v>516</v>
      </c>
      <c r="F360" s="78">
        <f>+(E360-D360)/D360</f>
        <v>-0.18867924528301888</v>
      </c>
      <c r="G360" s="37">
        <v>405523</v>
      </c>
      <c r="H360" s="37">
        <v>367459</v>
      </c>
      <c r="I360" s="78">
        <f>+(H360-G360)/G360</f>
        <v>-0.09386397319017664</v>
      </c>
      <c r="J360">
        <v>1</v>
      </c>
      <c r="K360" s="69"/>
      <c r="L360" s="69"/>
      <c r="M360" s="69"/>
      <c r="N360" s="69"/>
      <c r="O360" s="69"/>
      <c r="P360" s="69"/>
      <c r="Q360" s="69"/>
      <c r="R360" s="69"/>
      <c r="S360" s="69"/>
      <c r="T360" s="69"/>
      <c r="U360" s="69"/>
      <c r="V360" s="69"/>
      <c r="W360" s="69"/>
      <c r="X360" s="69"/>
      <c r="Y360" s="69"/>
      <c r="Z360" s="69"/>
      <c r="AA360" s="69"/>
      <c r="AB360" s="69"/>
      <c r="AC360" s="69"/>
      <c r="AD360" s="69"/>
      <c r="AE360" s="69"/>
      <c r="AF360" s="69"/>
      <c r="AG360" s="69"/>
    </row>
    <row r="361" spans="1:33" s="79" customFormat="1" ht="12.75">
      <c r="A361" t="s">
        <v>207</v>
      </c>
      <c r="B361" t="s">
        <v>89</v>
      </c>
      <c r="C361" s="77">
        <v>17.8322878331699</v>
      </c>
      <c r="D361" s="37">
        <v>337461</v>
      </c>
      <c r="E361" s="37">
        <v>408027</v>
      </c>
      <c r="F361" s="78">
        <f>+(E361-D361)/D361</f>
        <v>0.20910860810582557</v>
      </c>
      <c r="G361" s="37">
        <v>561417</v>
      </c>
      <c r="H361" s="37">
        <v>924670</v>
      </c>
      <c r="I361" s="78">
        <f>+(H361-G361)/G361</f>
        <v>0.6470288573377722</v>
      </c>
      <c r="J361">
        <v>2</v>
      </c>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row>
    <row r="362" spans="1:33" s="79" customFormat="1" ht="12.75">
      <c r="A362" t="s">
        <v>197</v>
      </c>
      <c r="B362" t="s">
        <v>89</v>
      </c>
      <c r="C362" s="77">
        <v>12.7845952747917</v>
      </c>
      <c r="D362" s="37">
        <v>71050</v>
      </c>
      <c r="E362" s="37">
        <v>0</v>
      </c>
      <c r="F362" s="78">
        <f aca="true" t="shared" si="22" ref="F362:F379">+(E362-D362)/D362</f>
        <v>-1</v>
      </c>
      <c r="G362" s="37">
        <v>392827</v>
      </c>
      <c r="H362" s="37">
        <v>0</v>
      </c>
      <c r="I362" s="78">
        <f aca="true" t="shared" si="23" ref="I362:I378">+(H362-G362)/G362</f>
        <v>-1</v>
      </c>
      <c r="J362">
        <v>3</v>
      </c>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row>
    <row r="363" spans="1:33" s="79" customFormat="1" ht="12.75">
      <c r="A363" t="s">
        <v>198</v>
      </c>
      <c r="B363" t="s">
        <v>89</v>
      </c>
      <c r="C363" s="77">
        <v>11.846736426519</v>
      </c>
      <c r="D363" s="37">
        <v>0</v>
      </c>
      <c r="E363" s="37">
        <v>0</v>
      </c>
      <c r="F363" s="78"/>
      <c r="G363" s="37">
        <v>0</v>
      </c>
      <c r="H363" s="37">
        <v>0</v>
      </c>
      <c r="I363" s="78"/>
      <c r="J363">
        <v>4</v>
      </c>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row>
    <row r="364" spans="1:33" s="79" customFormat="1" ht="12.75">
      <c r="A364" t="s">
        <v>199</v>
      </c>
      <c r="B364" t="s">
        <v>89</v>
      </c>
      <c r="C364" s="77">
        <v>8.71718792376555</v>
      </c>
      <c r="D364" s="37">
        <v>60574</v>
      </c>
      <c r="E364" s="37">
        <v>0</v>
      </c>
      <c r="F364" s="78">
        <f t="shared" si="22"/>
        <v>-1</v>
      </c>
      <c r="G364" s="37">
        <v>271773</v>
      </c>
      <c r="H364" s="37">
        <v>0</v>
      </c>
      <c r="I364" s="78">
        <f t="shared" si="23"/>
        <v>-1</v>
      </c>
      <c r="J364">
        <v>5</v>
      </c>
      <c r="K364" s="69"/>
      <c r="L364" s="69"/>
      <c r="M364" s="69"/>
      <c r="N364" s="69"/>
      <c r="O364" s="69"/>
      <c r="P364" s="69"/>
      <c r="Q364" s="69"/>
      <c r="R364" s="69"/>
      <c r="S364" s="69"/>
      <c r="T364" s="69"/>
      <c r="U364" s="69"/>
      <c r="V364" s="69"/>
      <c r="W364" s="69"/>
      <c r="X364" s="69"/>
      <c r="Y364" s="69"/>
      <c r="Z364" s="69"/>
      <c r="AA364" s="69"/>
      <c r="AB364" s="69"/>
      <c r="AC364" s="69"/>
      <c r="AD364" s="69"/>
      <c r="AE364" s="69"/>
      <c r="AF364" s="69"/>
      <c r="AG364" s="69"/>
    </row>
    <row r="365" spans="1:33" s="79" customFormat="1" ht="12.75">
      <c r="A365" t="s">
        <v>127</v>
      </c>
      <c r="B365" t="s">
        <v>89</v>
      </c>
      <c r="C365" s="77">
        <v>6.31289934428743</v>
      </c>
      <c r="D365" s="37">
        <v>35710</v>
      </c>
      <c r="E365" s="37">
        <v>37170</v>
      </c>
      <c r="F365" s="78">
        <f t="shared" si="22"/>
        <v>0.04088490618874265</v>
      </c>
      <c r="G365" s="37">
        <v>229742</v>
      </c>
      <c r="H365" s="37">
        <v>176476</v>
      </c>
      <c r="I365" s="78">
        <f t="shared" si="23"/>
        <v>-0.23185138111446754</v>
      </c>
      <c r="J365">
        <v>6</v>
      </c>
      <c r="K365" s="69"/>
      <c r="L365" s="69"/>
      <c r="M365" s="69"/>
      <c r="N365" s="69"/>
      <c r="O365" s="69"/>
      <c r="P365" s="69"/>
      <c r="Q365" s="69"/>
      <c r="R365" s="69"/>
      <c r="S365" s="69"/>
      <c r="T365" s="69"/>
      <c r="U365" s="69"/>
      <c r="V365" s="69"/>
      <c r="W365" s="69"/>
      <c r="X365" s="69"/>
      <c r="Y365" s="69"/>
      <c r="Z365" s="69"/>
      <c r="AA365" s="69"/>
      <c r="AB365" s="69"/>
      <c r="AC365" s="69"/>
      <c r="AD365" s="69"/>
      <c r="AE365" s="69"/>
      <c r="AF365" s="69"/>
      <c r="AG365" s="69"/>
    </row>
    <row r="366" spans="1:33" s="79" customFormat="1" ht="12.75">
      <c r="A366" t="s">
        <v>189</v>
      </c>
      <c r="B366" t="s">
        <v>89</v>
      </c>
      <c r="C366" s="77">
        <v>3.40037375863743</v>
      </c>
      <c r="D366" s="37">
        <v>78980</v>
      </c>
      <c r="E366" s="37">
        <v>0</v>
      </c>
      <c r="F366" s="78">
        <f t="shared" si="22"/>
        <v>-1</v>
      </c>
      <c r="G366" s="37">
        <v>123748</v>
      </c>
      <c r="H366" s="37">
        <v>0</v>
      </c>
      <c r="I366" s="78">
        <f t="shared" si="23"/>
        <v>-1</v>
      </c>
      <c r="J366">
        <v>7</v>
      </c>
      <c r="K366" s="69"/>
      <c r="L366" s="69"/>
      <c r="M366" s="69"/>
      <c r="N366" s="69"/>
      <c r="O366" s="69"/>
      <c r="P366" s="69"/>
      <c r="Q366" s="69"/>
      <c r="R366" s="69"/>
      <c r="S366" s="69"/>
      <c r="T366" s="69"/>
      <c r="U366" s="69"/>
      <c r="V366" s="69"/>
      <c r="W366" s="69"/>
      <c r="X366" s="69"/>
      <c r="Y366" s="69"/>
      <c r="Z366" s="69"/>
      <c r="AA366" s="69"/>
      <c r="AB366" s="69"/>
      <c r="AC366" s="69"/>
      <c r="AD366" s="69"/>
      <c r="AE366" s="69"/>
      <c r="AF366" s="69"/>
      <c r="AG366" s="69"/>
    </row>
    <row r="367" spans="1:33" s="79" customFormat="1" ht="12.75">
      <c r="A367" t="s">
        <v>130</v>
      </c>
      <c r="B367" t="s">
        <v>89</v>
      </c>
      <c r="C367" s="77">
        <v>2.23309931972191</v>
      </c>
      <c r="D367" s="37">
        <v>8392</v>
      </c>
      <c r="E367" s="37">
        <v>16932</v>
      </c>
      <c r="F367" s="78">
        <f t="shared" si="22"/>
        <v>1.0176358436606292</v>
      </c>
      <c r="G367" s="37">
        <v>81268</v>
      </c>
      <c r="H367" s="37">
        <v>165443</v>
      </c>
      <c r="I367" s="78">
        <f t="shared" si="23"/>
        <v>1.0357705369887287</v>
      </c>
      <c r="J367">
        <v>8</v>
      </c>
      <c r="K367" s="69"/>
      <c r="L367" s="69"/>
      <c r="M367" s="69"/>
      <c r="N367" s="69"/>
      <c r="O367" s="69"/>
      <c r="P367" s="69"/>
      <c r="Q367" s="69"/>
      <c r="R367" s="69"/>
      <c r="S367" s="69"/>
      <c r="T367" s="69"/>
      <c r="U367" s="69"/>
      <c r="V367" s="69"/>
      <c r="W367" s="69"/>
      <c r="X367" s="69"/>
      <c r="Y367" s="69"/>
      <c r="Z367" s="69"/>
      <c r="AA367" s="69"/>
      <c r="AB367" s="69"/>
      <c r="AC367" s="69"/>
      <c r="AD367" s="69"/>
      <c r="AE367" s="69"/>
      <c r="AF367" s="69"/>
      <c r="AG367" s="69"/>
    </row>
    <row r="368" spans="1:33" s="79" customFormat="1" ht="12.75">
      <c r="A368" t="s">
        <v>196</v>
      </c>
      <c r="B368" t="s">
        <v>89</v>
      </c>
      <c r="C368" s="77">
        <v>1.82018423041909</v>
      </c>
      <c r="D368" s="37">
        <v>0</v>
      </c>
      <c r="E368" s="37">
        <v>0</v>
      </c>
      <c r="F368" s="78"/>
      <c r="G368" s="37">
        <v>0</v>
      </c>
      <c r="H368" s="37">
        <v>0</v>
      </c>
      <c r="I368" s="78"/>
      <c r="J368">
        <v>9</v>
      </c>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row>
    <row r="369" spans="1:10" s="69" customFormat="1" ht="12.75">
      <c r="A369" t="s">
        <v>203</v>
      </c>
      <c r="B369" t="s">
        <v>89</v>
      </c>
      <c r="C369" s="77">
        <v>1.62797413860615</v>
      </c>
      <c r="D369" s="37">
        <v>414</v>
      </c>
      <c r="E369" s="37">
        <v>499</v>
      </c>
      <c r="F369" s="78">
        <f t="shared" si="22"/>
        <v>0.20531400966183574</v>
      </c>
      <c r="G369" s="37">
        <v>59246</v>
      </c>
      <c r="H369" s="37">
        <v>134762</v>
      </c>
      <c r="I369" s="78">
        <f t="shared" si="23"/>
        <v>1.274617695709415</v>
      </c>
      <c r="J369">
        <v>10</v>
      </c>
    </row>
    <row r="370" spans="1:10" s="69" customFormat="1" ht="12.75">
      <c r="A370" t="s">
        <v>209</v>
      </c>
      <c r="B370" t="s">
        <v>89</v>
      </c>
      <c r="C370" s="77">
        <v>1.47013928980363</v>
      </c>
      <c r="D370" s="37">
        <v>0</v>
      </c>
      <c r="E370" s="37">
        <v>0</v>
      </c>
      <c r="F370" s="78"/>
      <c r="G370" s="37">
        <v>0</v>
      </c>
      <c r="H370" s="37">
        <v>0</v>
      </c>
      <c r="I370" s="78"/>
      <c r="J370">
        <v>11</v>
      </c>
    </row>
    <row r="371" spans="1:10" s="69" customFormat="1" ht="12.75">
      <c r="A371" t="s">
        <v>208</v>
      </c>
      <c r="B371" t="s">
        <v>89</v>
      </c>
      <c r="C371" s="77">
        <v>0.874549048195959</v>
      </c>
      <c r="D371" s="37">
        <v>0</v>
      </c>
      <c r="E371" s="37">
        <v>0</v>
      </c>
      <c r="F371" s="78"/>
      <c r="G371" s="37">
        <v>0</v>
      </c>
      <c r="H371" s="37">
        <v>0</v>
      </c>
      <c r="I371" s="78"/>
      <c r="J371">
        <v>12</v>
      </c>
    </row>
    <row r="372" spans="1:10" s="69" customFormat="1" ht="12.75">
      <c r="A372" t="s">
        <v>322</v>
      </c>
      <c r="B372" t="s">
        <v>89</v>
      </c>
      <c r="C372" s="77">
        <v>0.600096668349249</v>
      </c>
      <c r="D372" s="37">
        <v>2518</v>
      </c>
      <c r="E372" s="37">
        <v>2834</v>
      </c>
      <c r="F372" s="78">
        <f t="shared" si="22"/>
        <v>0.1254964257347101</v>
      </c>
      <c r="G372" s="37">
        <v>21839</v>
      </c>
      <c r="H372" s="37">
        <v>29247</v>
      </c>
      <c r="I372" s="78">
        <f t="shared" si="23"/>
        <v>0.3392096707724713</v>
      </c>
      <c r="J372">
        <v>13</v>
      </c>
    </row>
    <row r="373" spans="1:10" s="69" customFormat="1" ht="12.75">
      <c r="A373" t="s">
        <v>135</v>
      </c>
      <c r="B373" t="s">
        <v>89</v>
      </c>
      <c r="C373" s="77">
        <v>0.349962505979946</v>
      </c>
      <c r="D373" s="37">
        <v>22080</v>
      </c>
      <c r="E373" s="37">
        <v>0</v>
      </c>
      <c r="F373" s="78"/>
      <c r="G373" s="37">
        <v>12736</v>
      </c>
      <c r="H373" s="37">
        <v>0</v>
      </c>
      <c r="I373" s="78"/>
      <c r="J373">
        <v>14</v>
      </c>
    </row>
    <row r="374" spans="1:10" s="69" customFormat="1" ht="12.75">
      <c r="A374" t="s">
        <v>200</v>
      </c>
      <c r="B374" t="s">
        <v>123</v>
      </c>
      <c r="C374" s="77">
        <v>0.202871638006434</v>
      </c>
      <c r="D374" s="37">
        <v>47</v>
      </c>
      <c r="E374" s="37">
        <v>0</v>
      </c>
      <c r="F374" s="78">
        <f t="shared" si="22"/>
        <v>-1</v>
      </c>
      <c r="G374" s="37">
        <v>7383</v>
      </c>
      <c r="H374" s="37">
        <v>0</v>
      </c>
      <c r="I374" s="78">
        <f t="shared" si="23"/>
        <v>-1</v>
      </c>
      <c r="J374">
        <v>15</v>
      </c>
    </row>
    <row r="375" spans="1:10" s="69" customFormat="1" ht="12.75">
      <c r="A375" t="s">
        <v>201</v>
      </c>
      <c r="B375" t="s">
        <v>89</v>
      </c>
      <c r="C375" s="77">
        <v>0.123651953274949</v>
      </c>
      <c r="D375" s="37">
        <v>66</v>
      </c>
      <c r="E375" s="37">
        <v>0</v>
      </c>
      <c r="F375" s="78">
        <f t="shared" si="22"/>
        <v>-1</v>
      </c>
      <c r="G375" s="37">
        <v>4500</v>
      </c>
      <c r="H375" s="37">
        <v>0</v>
      </c>
      <c r="I375" s="78">
        <f t="shared" si="23"/>
        <v>-1</v>
      </c>
      <c r="J375">
        <v>16</v>
      </c>
    </row>
    <row r="376" spans="1:10" s="69" customFormat="1" ht="12.75">
      <c r="A376" t="s">
        <v>121</v>
      </c>
      <c r="B376" t="s">
        <v>89</v>
      </c>
      <c r="C376" s="77">
        <v>0.0773236881146017</v>
      </c>
      <c r="D376" s="37">
        <v>0</v>
      </c>
      <c r="E376" s="37">
        <v>0</v>
      </c>
      <c r="F376" s="78"/>
      <c r="G376" s="37">
        <v>0</v>
      </c>
      <c r="H376" s="37">
        <v>0</v>
      </c>
      <c r="I376" s="78"/>
      <c r="J376">
        <v>17</v>
      </c>
    </row>
    <row r="377" spans="1:10" s="69" customFormat="1" ht="12.75">
      <c r="A377" t="s">
        <v>204</v>
      </c>
      <c r="B377" t="s">
        <v>89</v>
      </c>
      <c r="C377" s="77">
        <v>0.0582263308865818</v>
      </c>
      <c r="D377" s="37">
        <v>39</v>
      </c>
      <c r="E377" s="37">
        <v>64</v>
      </c>
      <c r="F377" s="78">
        <f t="shared" si="22"/>
        <v>0.6410256410256411</v>
      </c>
      <c r="G377" s="37">
        <v>2119</v>
      </c>
      <c r="H377" s="37">
        <v>7885</v>
      </c>
      <c r="I377" s="78">
        <f t="shared" si="23"/>
        <v>2.7210948560641812</v>
      </c>
      <c r="J377">
        <v>18</v>
      </c>
    </row>
    <row r="378" spans="1:33" ht="12.75">
      <c r="A378" t="s">
        <v>202</v>
      </c>
      <c r="B378" t="s">
        <v>89</v>
      </c>
      <c r="C378" s="77">
        <v>0.00895789705947412</v>
      </c>
      <c r="D378" s="37">
        <v>8</v>
      </c>
      <c r="E378" s="37">
        <v>0</v>
      </c>
      <c r="F378" s="78">
        <f t="shared" si="22"/>
        <v>-1</v>
      </c>
      <c r="G378" s="37">
        <v>326</v>
      </c>
      <c r="H378" s="37">
        <v>0</v>
      </c>
      <c r="I378" s="78">
        <f t="shared" si="23"/>
        <v>-1</v>
      </c>
      <c r="J378">
        <v>19</v>
      </c>
      <c r="K378" s="69"/>
      <c r="L378" s="69"/>
      <c r="M378" s="69"/>
      <c r="N378" s="69"/>
      <c r="O378" s="69"/>
      <c r="P378" s="69"/>
      <c r="Q378" s="69"/>
      <c r="R378" s="69"/>
      <c r="S378" s="69"/>
      <c r="T378" s="69"/>
      <c r="U378" s="69"/>
      <c r="V378" s="69"/>
      <c r="W378" s="69"/>
      <c r="X378" s="69"/>
      <c r="Y378" s="69"/>
      <c r="Z378" s="69"/>
      <c r="AA378" s="69"/>
      <c r="AB378" s="69"/>
      <c r="AC378" s="69"/>
      <c r="AD378" s="69"/>
      <c r="AE378" s="69"/>
      <c r="AF378" s="69"/>
      <c r="AG378" s="69"/>
    </row>
    <row r="379" spans="1:33" s="2" customFormat="1" ht="12.75">
      <c r="A379" t="s">
        <v>206</v>
      </c>
      <c r="B379" t="s">
        <v>165</v>
      </c>
      <c r="C379" s="77">
        <v>0.00497355634283686</v>
      </c>
      <c r="D379" s="37">
        <v>62</v>
      </c>
      <c r="E379" s="37">
        <v>0</v>
      </c>
      <c r="F379" s="78">
        <f t="shared" si="22"/>
        <v>-1</v>
      </c>
      <c r="G379" s="37">
        <v>181</v>
      </c>
      <c r="H379" s="37">
        <v>0</v>
      </c>
      <c r="I379" s="78">
        <f>+(H379-G379)/G379</f>
        <v>-1</v>
      </c>
      <c r="J379">
        <v>20</v>
      </c>
      <c r="K379" s="69"/>
      <c r="L379" s="69"/>
      <c r="M379" s="69"/>
      <c r="N379" s="69"/>
      <c r="O379" s="69"/>
      <c r="P379" s="69"/>
      <c r="Q379" s="69"/>
      <c r="R379" s="69"/>
      <c r="S379" s="69"/>
      <c r="T379" s="69"/>
      <c r="U379" s="69"/>
      <c r="V379" s="69"/>
      <c r="W379" s="69"/>
      <c r="X379" s="69"/>
      <c r="Y379" s="69"/>
      <c r="Z379" s="69"/>
      <c r="AA379" s="69"/>
      <c r="AB379" s="69"/>
      <c r="AC379" s="69"/>
      <c r="AD379" s="69"/>
      <c r="AE379" s="69"/>
      <c r="AF379" s="69"/>
      <c r="AG379" s="69"/>
    </row>
    <row r="380" spans="11:33" ht="12.75">
      <c r="K380" s="69"/>
      <c r="L380" s="69"/>
      <c r="M380" s="69"/>
      <c r="N380" s="69"/>
      <c r="O380" s="69"/>
      <c r="P380" s="69"/>
      <c r="Q380" s="69"/>
      <c r="R380" s="69"/>
      <c r="S380" s="69"/>
      <c r="T380" s="69"/>
      <c r="U380" s="69"/>
      <c r="V380" s="69"/>
      <c r="W380" s="69"/>
      <c r="X380" s="69"/>
      <c r="Y380" s="69"/>
      <c r="Z380" s="69"/>
      <c r="AA380" s="69"/>
      <c r="AB380" s="69"/>
      <c r="AC380" s="69"/>
      <c r="AD380" s="69"/>
      <c r="AE380" s="69"/>
      <c r="AF380" s="69"/>
      <c r="AG380" s="69"/>
    </row>
    <row r="381" spans="1:33" s="2" customFormat="1" ht="12.75">
      <c r="A381" s="57" t="s">
        <v>232</v>
      </c>
      <c r="B381" s="57"/>
      <c r="C381" s="84">
        <f>SUM(C360:C380)</f>
        <v>100.00000000000001</v>
      </c>
      <c r="D381" s="85"/>
      <c r="E381" s="58"/>
      <c r="F381" s="58"/>
      <c r="G381" s="58">
        <f>SUM(G360:G380)</f>
        <v>2174628</v>
      </c>
      <c r="H381" s="85">
        <f>SUM(H360:H380)</f>
        <v>1805942</v>
      </c>
      <c r="I381" s="59">
        <f>+(H381-G381)/G381</f>
        <v>-0.16953980175000047</v>
      </c>
      <c r="J381" s="58"/>
      <c r="K381" s="69"/>
      <c r="L381" s="69"/>
      <c r="M381" s="69"/>
      <c r="N381" s="69"/>
      <c r="O381" s="69"/>
      <c r="P381" s="69"/>
      <c r="Q381" s="69"/>
      <c r="R381" s="69"/>
      <c r="S381" s="69"/>
      <c r="T381" s="69"/>
      <c r="U381" s="69"/>
      <c r="V381" s="69"/>
      <c r="W381" s="69"/>
      <c r="X381" s="69"/>
      <c r="Y381" s="69"/>
      <c r="Z381" s="69"/>
      <c r="AA381" s="69"/>
      <c r="AB381" s="69"/>
      <c r="AC381" s="69"/>
      <c r="AD381" s="69"/>
      <c r="AE381" s="69"/>
      <c r="AF381" s="69"/>
      <c r="AG381" s="69"/>
    </row>
    <row r="382" spans="1:33" s="2" customFormat="1" ht="12.75">
      <c r="A382" s="89"/>
      <c r="B382" s="89"/>
      <c r="C382" s="90"/>
      <c r="D382" s="91"/>
      <c r="E382" s="92"/>
      <c r="F382" s="92"/>
      <c r="G382" s="40"/>
      <c r="H382" s="91"/>
      <c r="I382" s="92"/>
      <c r="J382" s="92"/>
      <c r="K382" s="69"/>
      <c r="L382" s="69"/>
      <c r="M382" s="69"/>
      <c r="N382" s="69"/>
      <c r="O382" s="69"/>
      <c r="P382" s="69"/>
      <c r="Q382" s="69"/>
      <c r="R382" s="69"/>
      <c r="S382" s="69"/>
      <c r="T382" s="69"/>
      <c r="U382" s="69"/>
      <c r="V382" s="69"/>
      <c r="W382" s="69"/>
      <c r="X382" s="69"/>
      <c r="Y382" s="69"/>
      <c r="Z382" s="69"/>
      <c r="AA382" s="69"/>
      <c r="AB382" s="69"/>
      <c r="AC382" s="69"/>
      <c r="AD382" s="69"/>
      <c r="AE382" s="69"/>
      <c r="AF382" s="69"/>
      <c r="AG382" s="69"/>
    </row>
    <row r="383" spans="1:10" s="69" customFormat="1" ht="12.75">
      <c r="A383" s="88" t="s">
        <v>75</v>
      </c>
      <c r="C383" s="86"/>
      <c r="D383" s="87"/>
      <c r="E383" s="62"/>
      <c r="F383" s="62"/>
      <c r="G383" s="62"/>
      <c r="H383" s="87"/>
      <c r="I383" s="62"/>
      <c r="J383" s="62"/>
    </row>
    <row r="384" spans="11:33" ht="12.75">
      <c r="K384" s="69"/>
      <c r="L384" s="69"/>
      <c r="M384" s="69"/>
      <c r="N384" s="69"/>
      <c r="O384" s="69"/>
      <c r="P384" s="69"/>
      <c r="Q384" s="69"/>
      <c r="R384" s="69"/>
      <c r="S384" s="69"/>
      <c r="T384" s="69"/>
      <c r="U384" s="69"/>
      <c r="V384" s="69"/>
      <c r="W384" s="69"/>
      <c r="X384" s="69"/>
      <c r="Y384" s="69"/>
      <c r="Z384" s="69"/>
      <c r="AA384" s="69"/>
      <c r="AB384" s="69"/>
      <c r="AC384" s="69"/>
      <c r="AD384" s="69"/>
      <c r="AE384" s="69"/>
      <c r="AF384" s="69"/>
      <c r="AG384" s="69"/>
    </row>
    <row r="385" spans="1:33" s="65" customFormat="1" ht="15.75" customHeight="1">
      <c r="A385" s="139" t="s">
        <v>85</v>
      </c>
      <c r="B385" s="139"/>
      <c r="C385" s="139"/>
      <c r="D385" s="139"/>
      <c r="E385" s="139"/>
      <c r="F385" s="139"/>
      <c r="G385" s="139"/>
      <c r="H385" s="139"/>
      <c r="I385" s="139"/>
      <c r="K385" s="69"/>
      <c r="L385" s="69"/>
      <c r="M385" s="69"/>
      <c r="N385" s="69"/>
      <c r="O385" s="69"/>
      <c r="P385" s="69"/>
      <c r="Q385" s="69"/>
      <c r="R385" s="69"/>
      <c r="S385" s="69"/>
      <c r="T385" s="69"/>
      <c r="U385" s="69"/>
      <c r="V385" s="69"/>
      <c r="W385" s="69"/>
      <c r="X385" s="69"/>
      <c r="Y385" s="69"/>
      <c r="Z385" s="69"/>
      <c r="AA385" s="69"/>
      <c r="AB385" s="69"/>
      <c r="AC385" s="69"/>
      <c r="AD385" s="69"/>
      <c r="AE385" s="69"/>
      <c r="AF385" s="69"/>
      <c r="AG385" s="69"/>
    </row>
    <row r="386" spans="1:33" s="65" customFormat="1" ht="15.75" customHeight="1">
      <c r="A386" s="138" t="s">
        <v>79</v>
      </c>
      <c r="B386" s="138"/>
      <c r="C386" s="138"/>
      <c r="D386" s="138"/>
      <c r="E386" s="138"/>
      <c r="F386" s="138"/>
      <c r="G386" s="138"/>
      <c r="H386" s="138"/>
      <c r="I386" s="138"/>
      <c r="K386" s="69"/>
      <c r="L386" s="69"/>
      <c r="M386" s="69"/>
      <c r="N386" s="69"/>
      <c r="O386" s="69"/>
      <c r="P386" s="69"/>
      <c r="Q386" s="69"/>
      <c r="R386" s="69"/>
      <c r="S386" s="69"/>
      <c r="T386" s="69"/>
      <c r="U386" s="69"/>
      <c r="V386" s="69"/>
      <c r="W386" s="69"/>
      <c r="X386" s="69"/>
      <c r="Y386" s="69"/>
      <c r="Z386" s="69"/>
      <c r="AA386" s="69"/>
      <c r="AB386" s="69"/>
      <c r="AC386" s="69"/>
      <c r="AD386" s="69"/>
      <c r="AE386" s="69"/>
      <c r="AF386" s="69"/>
      <c r="AG386" s="69"/>
    </row>
    <row r="387" spans="1:33" s="66" customFormat="1" ht="15.75" customHeight="1">
      <c r="A387" s="138" t="s">
        <v>72</v>
      </c>
      <c r="B387" s="138"/>
      <c r="C387" s="138"/>
      <c r="D387" s="138"/>
      <c r="E387" s="138"/>
      <c r="F387" s="138"/>
      <c r="G387" s="138"/>
      <c r="H387" s="138"/>
      <c r="I387" s="138"/>
      <c r="K387" s="69"/>
      <c r="L387" s="69"/>
      <c r="M387" s="69"/>
      <c r="N387" s="69"/>
      <c r="O387" s="69"/>
      <c r="P387" s="69"/>
      <c r="Q387" s="69"/>
      <c r="R387" s="69"/>
      <c r="S387" s="69"/>
      <c r="T387" s="69"/>
      <c r="U387" s="69"/>
      <c r="V387" s="69"/>
      <c r="W387" s="69"/>
      <c r="X387" s="69"/>
      <c r="Y387" s="69"/>
      <c r="Z387" s="69"/>
      <c r="AA387" s="69"/>
      <c r="AB387" s="69"/>
      <c r="AC387" s="69"/>
      <c r="AD387" s="69"/>
      <c r="AE387" s="69"/>
      <c r="AF387" s="69"/>
      <c r="AG387" s="69"/>
    </row>
    <row r="388" spans="1:33" s="66" customFormat="1" ht="15.75" customHeight="1">
      <c r="A388" s="97"/>
      <c r="B388" s="97"/>
      <c r="C388" s="97"/>
      <c r="D388" s="97"/>
      <c r="E388" s="97"/>
      <c r="F388" s="97"/>
      <c r="G388" s="97"/>
      <c r="H388" s="97"/>
      <c r="I388" s="97"/>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row>
    <row r="389" spans="1:10" s="69" customFormat="1" ht="30.75" customHeight="1">
      <c r="A389" s="67" t="s">
        <v>245</v>
      </c>
      <c r="B389" s="67" t="s">
        <v>86</v>
      </c>
      <c r="C389" s="68" t="s">
        <v>228</v>
      </c>
      <c r="D389" s="137" t="s">
        <v>229</v>
      </c>
      <c r="E389" s="137"/>
      <c r="F389" s="137"/>
      <c r="G389" s="137" t="s">
        <v>323</v>
      </c>
      <c r="H389" s="137"/>
      <c r="I389" s="137"/>
      <c r="J389" s="67" t="s">
        <v>230</v>
      </c>
    </row>
    <row r="390" spans="1:10" s="69" customFormat="1" ht="15.75" customHeight="1">
      <c r="A390" s="70"/>
      <c r="B390" s="70"/>
      <c r="C390" s="71">
        <v>2007</v>
      </c>
      <c r="D390" s="137" t="str">
        <f>+D358</f>
        <v>Enero-Mayo</v>
      </c>
      <c r="E390" s="137"/>
      <c r="F390" s="67" t="s">
        <v>230</v>
      </c>
      <c r="G390" s="137" t="str">
        <f>+D390</f>
        <v>Enero-Mayo</v>
      </c>
      <c r="H390" s="137"/>
      <c r="I390" s="67" t="s">
        <v>230</v>
      </c>
      <c r="J390" s="72" t="s">
        <v>231</v>
      </c>
    </row>
    <row r="391" spans="1:10" s="69" customFormat="1" ht="15.75">
      <c r="A391" s="73"/>
      <c r="B391" s="73"/>
      <c r="C391" s="74"/>
      <c r="D391" s="75">
        <v>2007</v>
      </c>
      <c r="E391" s="75">
        <v>2008</v>
      </c>
      <c r="F391" s="76" t="s">
        <v>231</v>
      </c>
      <c r="G391" s="75">
        <v>2007</v>
      </c>
      <c r="H391" s="75">
        <v>2008</v>
      </c>
      <c r="I391" s="76" t="s">
        <v>231</v>
      </c>
      <c r="J391" s="73"/>
    </row>
    <row r="392" spans="1:33" s="79" customFormat="1" ht="12.75">
      <c r="A392" t="s">
        <v>197</v>
      </c>
      <c r="B392" t="s">
        <v>89</v>
      </c>
      <c r="C392" s="77">
        <v>30.6373162055995</v>
      </c>
      <c r="D392" s="37">
        <v>2167222</v>
      </c>
      <c r="E392" s="37">
        <v>1867866</v>
      </c>
      <c r="F392" s="78">
        <f aca="true" t="shared" si="24" ref="F392:F411">+(E392-D392)/D392</f>
        <v>-0.13812890419163334</v>
      </c>
      <c r="G392" s="37">
        <v>8962900</v>
      </c>
      <c r="H392" s="37">
        <v>10192643</v>
      </c>
      <c r="I392" s="78">
        <f aca="true" t="shared" si="25" ref="I392:I411">+(H392-G392)/G392</f>
        <v>0.1372036952325698</v>
      </c>
      <c r="J392">
        <v>1</v>
      </c>
      <c r="K392" s="69"/>
      <c r="L392" s="69"/>
      <c r="M392" s="69"/>
      <c r="N392" s="69"/>
      <c r="O392" s="69"/>
      <c r="P392" s="69"/>
      <c r="Q392" s="69"/>
      <c r="R392" s="69"/>
      <c r="S392" s="69"/>
      <c r="T392" s="69"/>
      <c r="U392" s="69"/>
      <c r="V392" s="69"/>
      <c r="W392" s="69"/>
      <c r="X392" s="69"/>
      <c r="Y392" s="69"/>
      <c r="Z392" s="69"/>
      <c r="AA392" s="69"/>
      <c r="AB392" s="69"/>
      <c r="AC392" s="69"/>
      <c r="AD392" s="69"/>
      <c r="AE392" s="69"/>
      <c r="AF392" s="69"/>
      <c r="AG392" s="69"/>
    </row>
    <row r="393" spans="1:33" s="79" customFormat="1" ht="12.75">
      <c r="A393" t="s">
        <v>211</v>
      </c>
      <c r="B393" t="s">
        <v>89</v>
      </c>
      <c r="C393" s="77">
        <v>14.4854345099804</v>
      </c>
      <c r="D393" s="37">
        <v>671546</v>
      </c>
      <c r="E393" s="37">
        <v>1109453</v>
      </c>
      <c r="F393" s="78">
        <f t="shared" si="24"/>
        <v>0.6520878688876116</v>
      </c>
      <c r="G393" s="37">
        <v>2357138</v>
      </c>
      <c r="H393" s="37">
        <v>4439168</v>
      </c>
      <c r="I393" s="78">
        <f t="shared" si="25"/>
        <v>0.883287274652566</v>
      </c>
      <c r="J393">
        <v>2</v>
      </c>
      <c r="K393" s="69"/>
      <c r="L393" s="69"/>
      <c r="M393" s="69"/>
      <c r="N393" s="69"/>
      <c r="O393" s="69"/>
      <c r="P393" s="69"/>
      <c r="Q393" s="69"/>
      <c r="R393" s="69"/>
      <c r="S393" s="69"/>
      <c r="T393" s="69"/>
      <c r="U393" s="69"/>
      <c r="V393" s="69"/>
      <c r="W393" s="69"/>
      <c r="X393" s="69"/>
      <c r="Y393" s="69"/>
      <c r="Z393" s="69"/>
      <c r="AA393" s="69"/>
      <c r="AB393" s="69"/>
      <c r="AC393" s="69"/>
      <c r="AD393" s="69"/>
      <c r="AE393" s="69"/>
      <c r="AF393" s="69"/>
      <c r="AG393" s="69"/>
    </row>
    <row r="394" spans="1:33" s="79" customFormat="1" ht="12.75">
      <c r="A394" t="s">
        <v>207</v>
      </c>
      <c r="B394" t="s">
        <v>89</v>
      </c>
      <c r="C394" s="77">
        <v>13.9297012996076</v>
      </c>
      <c r="D394" s="37">
        <v>2117433</v>
      </c>
      <c r="E394" s="37">
        <v>1794776</v>
      </c>
      <c r="F394" s="78">
        <f t="shared" si="24"/>
        <v>-0.15238120875607397</v>
      </c>
      <c r="G394" s="37">
        <v>4248402</v>
      </c>
      <c r="H394" s="37">
        <v>5185519</v>
      </c>
      <c r="I394" s="78">
        <f t="shared" si="25"/>
        <v>0.2205810561241615</v>
      </c>
      <c r="J394">
        <v>3</v>
      </c>
      <c r="K394" s="69"/>
      <c r="L394" s="69"/>
      <c r="M394" s="69"/>
      <c r="N394" s="69"/>
      <c r="O394" s="69"/>
      <c r="P394" s="69"/>
      <c r="Q394" s="69"/>
      <c r="R394" s="69"/>
      <c r="S394" s="69"/>
      <c r="T394" s="69"/>
      <c r="U394" s="69"/>
      <c r="V394" s="69"/>
      <c r="W394" s="69"/>
      <c r="X394" s="69"/>
      <c r="Y394" s="69"/>
      <c r="Z394" s="69"/>
      <c r="AA394" s="69"/>
      <c r="AB394" s="69"/>
      <c r="AC394" s="69"/>
      <c r="AD394" s="69"/>
      <c r="AE394" s="69"/>
      <c r="AF394" s="69"/>
      <c r="AG394" s="69"/>
    </row>
    <row r="395" spans="1:33" s="79" customFormat="1" ht="12.75">
      <c r="A395" t="s">
        <v>205</v>
      </c>
      <c r="B395" t="s">
        <v>123</v>
      </c>
      <c r="C395" s="77">
        <v>10.9336147408375</v>
      </c>
      <c r="D395" s="37">
        <v>3408</v>
      </c>
      <c r="E395" s="37">
        <v>18790</v>
      </c>
      <c r="F395" s="78">
        <f t="shared" si="24"/>
        <v>4.51349765258216</v>
      </c>
      <c r="G395" s="37">
        <v>2253240</v>
      </c>
      <c r="H395" s="37">
        <v>2245149</v>
      </c>
      <c r="I395" s="78">
        <f t="shared" si="25"/>
        <v>-0.0035908292059434414</v>
      </c>
      <c r="J395">
        <v>4</v>
      </c>
      <c r="K395" s="69"/>
      <c r="L395" s="69"/>
      <c r="M395" s="69"/>
      <c r="N395" s="69"/>
      <c r="O395" s="69"/>
      <c r="P395" s="69"/>
      <c r="Q395" s="69"/>
      <c r="R395" s="69"/>
      <c r="S395" s="69"/>
      <c r="T395" s="69"/>
      <c r="U395" s="69"/>
      <c r="V395" s="69"/>
      <c r="W395" s="69"/>
      <c r="X395" s="69"/>
      <c r="Y395" s="69"/>
      <c r="Z395" s="69"/>
      <c r="AA395" s="69"/>
      <c r="AB395" s="69"/>
      <c r="AC395" s="69"/>
      <c r="AD395" s="69"/>
      <c r="AE395" s="69"/>
      <c r="AF395" s="69"/>
      <c r="AG395" s="69"/>
    </row>
    <row r="396" spans="1:33" s="79" customFormat="1" ht="12.75">
      <c r="A396" t="s">
        <v>199</v>
      </c>
      <c r="B396" t="s">
        <v>89</v>
      </c>
      <c r="C396" s="77">
        <v>5.93421989458175</v>
      </c>
      <c r="D396" s="37">
        <v>363820</v>
      </c>
      <c r="E396" s="37">
        <v>317061</v>
      </c>
      <c r="F396" s="78">
        <f t="shared" si="24"/>
        <v>-0.12852234621516134</v>
      </c>
      <c r="G396" s="37">
        <v>1692315</v>
      </c>
      <c r="H396" s="37">
        <v>2213423</v>
      </c>
      <c r="I396" s="78">
        <f t="shared" si="25"/>
        <v>0.3079261248644608</v>
      </c>
      <c r="J396">
        <v>5</v>
      </c>
      <c r="K396" s="69"/>
      <c r="L396" s="69"/>
      <c r="M396" s="69"/>
      <c r="N396" s="69"/>
      <c r="O396" s="69"/>
      <c r="P396" s="69"/>
      <c r="Q396" s="69"/>
      <c r="R396" s="69"/>
      <c r="S396" s="69"/>
      <c r="T396" s="69"/>
      <c r="U396" s="69"/>
      <c r="V396" s="69"/>
      <c r="W396" s="69"/>
      <c r="X396" s="69"/>
      <c r="Y396" s="69"/>
      <c r="Z396" s="69"/>
      <c r="AA396" s="69"/>
      <c r="AB396" s="69"/>
      <c r="AC396" s="69"/>
      <c r="AD396" s="69"/>
      <c r="AE396" s="69"/>
      <c r="AF396" s="69"/>
      <c r="AG396" s="69"/>
    </row>
    <row r="397" spans="1:33" s="79" customFormat="1" ht="12.75">
      <c r="A397" t="s">
        <v>221</v>
      </c>
      <c r="B397" t="s">
        <v>89</v>
      </c>
      <c r="C397" s="77">
        <v>5.1053937380933</v>
      </c>
      <c r="D397" s="37">
        <v>1115603</v>
      </c>
      <c r="E397" s="37">
        <v>802595</v>
      </c>
      <c r="F397" s="78">
        <f t="shared" si="24"/>
        <v>-0.2805729278246831</v>
      </c>
      <c r="G397" s="37">
        <v>1180570</v>
      </c>
      <c r="H397" s="37">
        <v>1063871</v>
      </c>
      <c r="I397" s="78">
        <f t="shared" si="25"/>
        <v>-0.09884970819180565</v>
      </c>
      <c r="J397">
        <v>6</v>
      </c>
      <c r="K397" s="69"/>
      <c r="L397" s="69"/>
      <c r="M397" s="69"/>
      <c r="N397" s="69"/>
      <c r="O397" s="69"/>
      <c r="P397" s="69"/>
      <c r="Q397" s="69"/>
      <c r="R397" s="69"/>
      <c r="S397" s="69"/>
      <c r="T397" s="69"/>
      <c r="U397" s="69"/>
      <c r="V397" s="69"/>
      <c r="W397" s="69"/>
      <c r="X397" s="69"/>
      <c r="Y397" s="69"/>
      <c r="Z397" s="69"/>
      <c r="AA397" s="69"/>
      <c r="AB397" s="69"/>
      <c r="AC397" s="69"/>
      <c r="AD397" s="69"/>
      <c r="AE397" s="69"/>
      <c r="AF397" s="69"/>
      <c r="AG397" s="69"/>
    </row>
    <row r="398" spans="1:33" s="79" customFormat="1" ht="12.75">
      <c r="A398" t="s">
        <v>213</v>
      </c>
      <c r="B398" t="s">
        <v>89</v>
      </c>
      <c r="C398" s="77">
        <v>4.78403770259168</v>
      </c>
      <c r="D398" s="37">
        <v>289805</v>
      </c>
      <c r="E398" s="37">
        <v>442387</v>
      </c>
      <c r="F398" s="78">
        <f t="shared" si="24"/>
        <v>0.5264988526768</v>
      </c>
      <c r="G398" s="37">
        <v>925087</v>
      </c>
      <c r="H398" s="37">
        <v>1897852</v>
      </c>
      <c r="I398" s="78">
        <f t="shared" si="25"/>
        <v>1.0515389363378795</v>
      </c>
      <c r="J398">
        <v>7</v>
      </c>
      <c r="K398" s="69"/>
      <c r="L398" s="69"/>
      <c r="M398" s="69"/>
      <c r="N398" s="69"/>
      <c r="O398" s="69"/>
      <c r="P398" s="69"/>
      <c r="Q398" s="69"/>
      <c r="R398" s="69"/>
      <c r="S398" s="69"/>
      <c r="T398" s="69"/>
      <c r="U398" s="69"/>
      <c r="V398" s="69"/>
      <c r="W398" s="69"/>
      <c r="X398" s="69"/>
      <c r="Y398" s="69"/>
      <c r="Z398" s="69"/>
      <c r="AA398" s="69"/>
      <c r="AB398" s="69"/>
      <c r="AC398" s="69"/>
      <c r="AD398" s="69"/>
      <c r="AE398" s="69"/>
      <c r="AF398" s="69"/>
      <c r="AG398" s="69"/>
    </row>
    <row r="399" spans="1:33" s="79" customFormat="1" ht="12.75">
      <c r="A399" t="s">
        <v>210</v>
      </c>
      <c r="B399" t="s">
        <v>89</v>
      </c>
      <c r="C399" s="77">
        <v>2.00909764137545</v>
      </c>
      <c r="D399" s="37">
        <v>121669</v>
      </c>
      <c r="E399" s="37">
        <v>213163</v>
      </c>
      <c r="F399" s="78">
        <f t="shared" si="24"/>
        <v>0.7519910577057426</v>
      </c>
      <c r="G399" s="37">
        <v>275673</v>
      </c>
      <c r="H399" s="37">
        <v>774996</v>
      </c>
      <c r="I399" s="78">
        <f t="shared" si="25"/>
        <v>1.8112872860236584</v>
      </c>
      <c r="J399">
        <v>8</v>
      </c>
      <c r="K399" s="69"/>
      <c r="L399" s="69"/>
      <c r="M399" s="69"/>
      <c r="N399" s="69"/>
      <c r="O399" s="69"/>
      <c r="P399" s="69"/>
      <c r="Q399" s="69"/>
      <c r="R399" s="69"/>
      <c r="S399" s="69"/>
      <c r="T399" s="69"/>
      <c r="U399" s="69"/>
      <c r="V399" s="69"/>
      <c r="W399" s="69"/>
      <c r="X399" s="69"/>
      <c r="Y399" s="69"/>
      <c r="Z399" s="69"/>
      <c r="AA399" s="69"/>
      <c r="AB399" s="69"/>
      <c r="AC399" s="69"/>
      <c r="AD399" s="69"/>
      <c r="AE399" s="69"/>
      <c r="AF399" s="69"/>
      <c r="AG399" s="69"/>
    </row>
    <row r="400" spans="1:33" s="79" customFormat="1" ht="12.75">
      <c r="A400" t="s">
        <v>215</v>
      </c>
      <c r="B400" t="s">
        <v>89</v>
      </c>
      <c r="C400" s="77">
        <v>1.23874268022956</v>
      </c>
      <c r="D400" s="37">
        <v>91957</v>
      </c>
      <c r="E400" s="37">
        <v>101932</v>
      </c>
      <c r="F400" s="78">
        <f t="shared" si="24"/>
        <v>0.10847461313439978</v>
      </c>
      <c r="G400" s="37">
        <v>187531</v>
      </c>
      <c r="H400" s="37">
        <v>218134</v>
      </c>
      <c r="I400" s="78">
        <f t="shared" si="25"/>
        <v>0.16318901941545663</v>
      </c>
      <c r="J400">
        <v>9</v>
      </c>
      <c r="K400" s="69"/>
      <c r="L400" s="69"/>
      <c r="M400" s="69"/>
      <c r="N400" s="69"/>
      <c r="O400" s="69"/>
      <c r="P400" s="69"/>
      <c r="Q400" s="69"/>
      <c r="R400" s="69"/>
      <c r="S400" s="69"/>
      <c r="T400" s="69"/>
      <c r="U400" s="69"/>
      <c r="V400" s="69"/>
      <c r="W400" s="69"/>
      <c r="X400" s="69"/>
      <c r="Y400" s="69"/>
      <c r="Z400" s="69"/>
      <c r="AA400" s="69"/>
      <c r="AB400" s="69"/>
      <c r="AC400" s="69"/>
      <c r="AD400" s="69"/>
      <c r="AE400" s="69"/>
      <c r="AF400" s="69"/>
      <c r="AG400" s="69"/>
    </row>
    <row r="401" spans="1:10" s="69" customFormat="1" ht="12.75">
      <c r="A401" t="s">
        <v>220</v>
      </c>
      <c r="B401" t="s">
        <v>119</v>
      </c>
      <c r="C401" s="77">
        <v>1.23852739129625</v>
      </c>
      <c r="D401" s="37">
        <v>194235</v>
      </c>
      <c r="E401" s="37">
        <v>310507</v>
      </c>
      <c r="F401" s="78">
        <f t="shared" si="24"/>
        <v>0.5986150796715319</v>
      </c>
      <c r="G401" s="37">
        <v>199457</v>
      </c>
      <c r="H401" s="37">
        <v>305604</v>
      </c>
      <c r="I401" s="78">
        <f t="shared" si="25"/>
        <v>0.53217986834255</v>
      </c>
      <c r="J401">
        <v>10</v>
      </c>
    </row>
    <row r="402" spans="1:10" s="69" customFormat="1" ht="12.75">
      <c r="A402" t="s">
        <v>163</v>
      </c>
      <c r="B402" t="s">
        <v>123</v>
      </c>
      <c r="C402" s="77">
        <v>1.03939578585342</v>
      </c>
      <c r="D402" s="37">
        <v>0</v>
      </c>
      <c r="E402" s="37">
        <v>0</v>
      </c>
      <c r="F402" s="78"/>
      <c r="G402" s="37">
        <v>0</v>
      </c>
      <c r="H402" s="37">
        <v>0</v>
      </c>
      <c r="I402" s="78"/>
      <c r="J402">
        <v>11</v>
      </c>
    </row>
    <row r="403" spans="1:10" s="69" customFormat="1" ht="12.75">
      <c r="A403" t="s">
        <v>198</v>
      </c>
      <c r="B403" t="s">
        <v>89</v>
      </c>
      <c r="C403" s="77">
        <v>1.01430290146814</v>
      </c>
      <c r="D403" s="37">
        <v>0</v>
      </c>
      <c r="E403" s="37">
        <v>0</v>
      </c>
      <c r="F403" s="78"/>
      <c r="G403" s="37">
        <v>0</v>
      </c>
      <c r="H403" s="37">
        <v>0</v>
      </c>
      <c r="I403" s="78"/>
      <c r="J403">
        <v>12</v>
      </c>
    </row>
    <row r="404" spans="1:10" s="69" customFormat="1" ht="12.75">
      <c r="A404" t="s">
        <v>117</v>
      </c>
      <c r="B404" t="s">
        <v>89</v>
      </c>
      <c r="C404" s="77">
        <v>0.768008098615462</v>
      </c>
      <c r="D404" s="37">
        <v>53998</v>
      </c>
      <c r="E404" s="37">
        <v>43631</v>
      </c>
      <c r="F404" s="78">
        <f t="shared" si="24"/>
        <v>-0.19198859217008038</v>
      </c>
      <c r="G404" s="37">
        <v>265323</v>
      </c>
      <c r="H404" s="37">
        <v>112397</v>
      </c>
      <c r="I404" s="78">
        <f t="shared" si="25"/>
        <v>-0.5763767181887737</v>
      </c>
      <c r="J404">
        <v>13</v>
      </c>
    </row>
    <row r="405" spans="1:10" s="69" customFormat="1" ht="12.75">
      <c r="A405" t="s">
        <v>216</v>
      </c>
      <c r="B405" t="s">
        <v>89</v>
      </c>
      <c r="C405" s="77">
        <v>0.598790997034597</v>
      </c>
      <c r="D405" s="37">
        <v>158213</v>
      </c>
      <c r="E405" s="37">
        <v>131125</v>
      </c>
      <c r="F405" s="78">
        <f t="shared" si="24"/>
        <v>-0.17121222655533996</v>
      </c>
      <c r="G405" s="37">
        <v>170791</v>
      </c>
      <c r="H405" s="37">
        <v>188808</v>
      </c>
      <c r="I405" s="78">
        <f t="shared" si="25"/>
        <v>0.10549150716372642</v>
      </c>
      <c r="J405">
        <v>14</v>
      </c>
    </row>
    <row r="406" spans="1:10" s="69" customFormat="1" ht="12.75">
      <c r="A406" t="s">
        <v>219</v>
      </c>
      <c r="B406" t="s">
        <v>89</v>
      </c>
      <c r="C406" s="77">
        <v>0.596618923539133</v>
      </c>
      <c r="D406" s="37">
        <v>84000</v>
      </c>
      <c r="E406" s="37">
        <v>28000</v>
      </c>
      <c r="F406" s="78">
        <f t="shared" si="24"/>
        <v>-0.6666666666666666</v>
      </c>
      <c r="G406" s="37">
        <v>116081</v>
      </c>
      <c r="H406" s="37">
        <v>34710</v>
      </c>
      <c r="I406" s="78">
        <f t="shared" si="25"/>
        <v>-0.7009846572651856</v>
      </c>
      <c r="J406">
        <v>15</v>
      </c>
    </row>
    <row r="407" spans="1:10" s="69" customFormat="1" ht="12.75">
      <c r="A407" t="s">
        <v>214</v>
      </c>
      <c r="B407" t="s">
        <v>89</v>
      </c>
      <c r="C407" s="77">
        <v>0.589282047217851</v>
      </c>
      <c r="D407" s="37">
        <v>42182</v>
      </c>
      <c r="E407" s="37">
        <v>105571</v>
      </c>
      <c r="F407" s="78">
        <f t="shared" si="24"/>
        <v>1.5027499881466029</v>
      </c>
      <c r="G407" s="37">
        <v>78880</v>
      </c>
      <c r="H407" s="37">
        <v>202275</v>
      </c>
      <c r="I407" s="78">
        <f t="shared" si="25"/>
        <v>1.5643382352941178</v>
      </c>
      <c r="J407">
        <v>16</v>
      </c>
    </row>
    <row r="408" spans="1:10" s="69" customFormat="1" ht="12.75">
      <c r="A408" t="s">
        <v>217</v>
      </c>
      <c r="B408" t="s">
        <v>218</v>
      </c>
      <c r="C408" s="77">
        <v>0.495578071888513</v>
      </c>
      <c r="D408" s="37">
        <v>185125</v>
      </c>
      <c r="E408" s="37">
        <v>140750</v>
      </c>
      <c r="F408" s="78">
        <f t="shared" si="24"/>
        <v>-0.23970290344361916</v>
      </c>
      <c r="G408" s="37">
        <v>104275</v>
      </c>
      <c r="H408" s="37">
        <v>116167</v>
      </c>
      <c r="I408" s="78">
        <f t="shared" si="25"/>
        <v>0.11404459362263246</v>
      </c>
      <c r="J408">
        <v>17</v>
      </c>
    </row>
    <row r="409" spans="1:10" s="69" customFormat="1" ht="12.75">
      <c r="A409" t="s">
        <v>118</v>
      </c>
      <c r="B409" t="s">
        <v>119</v>
      </c>
      <c r="C409" s="77">
        <v>0.312812688524362</v>
      </c>
      <c r="D409" s="37">
        <v>20482</v>
      </c>
      <c r="E409" s="37">
        <v>20884</v>
      </c>
      <c r="F409" s="78">
        <f t="shared" si="24"/>
        <v>0.01962698955180158</v>
      </c>
      <c r="G409" s="37">
        <v>41147</v>
      </c>
      <c r="H409" s="37">
        <v>60319</v>
      </c>
      <c r="I409" s="78">
        <f t="shared" si="25"/>
        <v>0.46593919362286434</v>
      </c>
      <c r="J409">
        <v>18</v>
      </c>
    </row>
    <row r="410" spans="1:10" s="69" customFormat="1" ht="12.75">
      <c r="A410" t="s">
        <v>212</v>
      </c>
      <c r="B410" t="s">
        <v>89</v>
      </c>
      <c r="C410" s="77">
        <v>0.282454817354198</v>
      </c>
      <c r="D410" s="37">
        <v>0</v>
      </c>
      <c r="E410" s="37">
        <v>12819</v>
      </c>
      <c r="F410" s="78"/>
      <c r="G410" s="37">
        <v>0</v>
      </c>
      <c r="H410" s="37">
        <v>54315</v>
      </c>
      <c r="I410" s="78"/>
      <c r="J410">
        <v>19</v>
      </c>
    </row>
    <row r="411" spans="1:10" s="69" customFormat="1" ht="12.75">
      <c r="A411" t="s">
        <v>180</v>
      </c>
      <c r="B411" t="s">
        <v>89</v>
      </c>
      <c r="C411" s="77">
        <v>0.253286364251226</v>
      </c>
      <c r="D411" s="37">
        <v>69</v>
      </c>
      <c r="E411" s="37">
        <v>19</v>
      </c>
      <c r="F411" s="78">
        <f t="shared" si="24"/>
        <v>-0.7246376811594203</v>
      </c>
      <c r="G411" s="37">
        <v>441</v>
      </c>
      <c r="H411" s="37">
        <v>174</v>
      </c>
      <c r="I411" s="78">
        <f t="shared" si="25"/>
        <v>-0.6054421768707483</v>
      </c>
      <c r="J411">
        <v>20</v>
      </c>
    </row>
    <row r="412" spans="11:33" ht="12.75">
      <c r="K412" s="69"/>
      <c r="L412" s="69"/>
      <c r="M412" s="69"/>
      <c r="N412" s="69"/>
      <c r="O412" s="69"/>
      <c r="P412" s="69"/>
      <c r="Q412" s="69"/>
      <c r="R412" s="69"/>
      <c r="S412" s="69"/>
      <c r="T412" s="69"/>
      <c r="U412" s="69"/>
      <c r="V412" s="69"/>
      <c r="W412" s="69"/>
      <c r="X412" s="69"/>
      <c r="Y412" s="69"/>
      <c r="Z412" s="69"/>
      <c r="AA412" s="69"/>
      <c r="AB412" s="69"/>
      <c r="AC412" s="69"/>
      <c r="AD412" s="69"/>
      <c r="AE412" s="69"/>
      <c r="AF412" s="69"/>
      <c r="AG412" s="69"/>
    </row>
    <row r="413" spans="1:33" s="2" customFormat="1" ht="12.75">
      <c r="A413" s="57" t="s">
        <v>232</v>
      </c>
      <c r="B413" s="57"/>
      <c r="C413" s="84">
        <f>SUM(C392:C412)</f>
        <v>96.24661649993988</v>
      </c>
      <c r="D413" s="85"/>
      <c r="E413" s="58"/>
      <c r="F413" s="58"/>
      <c r="G413" s="58">
        <f>SUM(G392:G412)</f>
        <v>23059251</v>
      </c>
      <c r="H413" s="85">
        <f>SUM(H392:H412)</f>
        <v>29305524</v>
      </c>
      <c r="I413" s="59">
        <f>+(H413-G413)/G413</f>
        <v>0.27087926663359535</v>
      </c>
      <c r="J413" s="58"/>
      <c r="K413" s="69"/>
      <c r="L413" s="69"/>
      <c r="M413" s="69"/>
      <c r="N413" s="69"/>
      <c r="O413" s="69"/>
      <c r="P413" s="69"/>
      <c r="Q413" s="69"/>
      <c r="R413" s="69"/>
      <c r="S413" s="69"/>
      <c r="T413" s="69"/>
      <c r="U413" s="69"/>
      <c r="V413" s="69"/>
      <c r="W413" s="69"/>
      <c r="X413" s="69"/>
      <c r="Y413" s="69"/>
      <c r="Z413" s="69"/>
      <c r="AA413" s="69"/>
      <c r="AB413" s="69"/>
      <c r="AC413" s="69"/>
      <c r="AD413" s="69"/>
      <c r="AE413" s="69"/>
      <c r="AF413" s="69"/>
      <c r="AG413" s="69"/>
    </row>
    <row r="414" spans="1:33" s="2" customFormat="1" ht="12.75">
      <c r="A414" s="89"/>
      <c r="B414" s="89"/>
      <c r="C414" s="90"/>
      <c r="D414" s="91"/>
      <c r="E414" s="92"/>
      <c r="F414" s="92"/>
      <c r="G414" s="40"/>
      <c r="H414" s="91"/>
      <c r="I414" s="92"/>
      <c r="J414" s="92"/>
      <c r="K414" s="69"/>
      <c r="L414" s="69"/>
      <c r="M414" s="69"/>
      <c r="N414" s="69"/>
      <c r="O414" s="69"/>
      <c r="P414" s="69"/>
      <c r="Q414" s="69"/>
      <c r="R414" s="69"/>
      <c r="S414" s="69"/>
      <c r="T414" s="69"/>
      <c r="U414" s="69"/>
      <c r="V414" s="69"/>
      <c r="W414" s="69"/>
      <c r="X414" s="69"/>
      <c r="Y414" s="69"/>
      <c r="Z414" s="69"/>
      <c r="AA414" s="69"/>
      <c r="AB414" s="69"/>
      <c r="AC414" s="69"/>
      <c r="AD414" s="69"/>
      <c r="AE414" s="69"/>
      <c r="AF414" s="69"/>
      <c r="AG414" s="69"/>
    </row>
    <row r="415" spans="1:10" s="69" customFormat="1" ht="12.75">
      <c r="A415" s="88" t="s">
        <v>75</v>
      </c>
      <c r="C415" s="86"/>
      <c r="D415" s="62"/>
      <c r="E415" s="62"/>
      <c r="F415" s="62"/>
      <c r="I415" s="62"/>
      <c r="J415" s="62"/>
    </row>
    <row r="416" spans="11:33" ht="12.75" hidden="1">
      <c r="K416" s="69"/>
      <c r="L416" s="69"/>
      <c r="M416" s="69"/>
      <c r="N416" s="69"/>
      <c r="O416" s="69"/>
      <c r="P416" s="69"/>
      <c r="Q416" s="69"/>
      <c r="R416" s="69"/>
      <c r="S416" s="69"/>
      <c r="T416" s="69"/>
      <c r="U416" s="69"/>
      <c r="V416" s="69"/>
      <c r="W416" s="69"/>
      <c r="X416" s="69"/>
      <c r="Y416" s="69"/>
      <c r="Z416" s="69"/>
      <c r="AA416" s="69"/>
      <c r="AB416" s="69"/>
      <c r="AC416" s="69"/>
      <c r="AD416" s="69"/>
      <c r="AE416" s="69"/>
      <c r="AF416" s="69"/>
      <c r="AG416" s="69"/>
    </row>
    <row r="417" spans="7:33" ht="12.75" hidden="1">
      <c r="G417" s="62">
        <f>+G413+G381+G349+G317+G285+G253+G221+G189+G157+G125+G93+G61+G29</f>
        <v>4586639468</v>
      </c>
      <c r="H417" s="62">
        <f>+H413+H381+H349+H317+H285+H253+H221+H189+H157+H125+H93+H61+H29</f>
        <v>5002283168</v>
      </c>
      <c r="K417" s="69"/>
      <c r="L417" s="69"/>
      <c r="M417" s="69"/>
      <c r="N417" s="69"/>
      <c r="O417" s="69"/>
      <c r="P417" s="69"/>
      <c r="Q417" s="69"/>
      <c r="R417" s="69"/>
      <c r="S417" s="69"/>
      <c r="T417" s="69"/>
      <c r="U417" s="69"/>
      <c r="V417" s="69"/>
      <c r="W417" s="69"/>
      <c r="X417" s="69"/>
      <c r="Y417" s="69"/>
      <c r="Z417" s="69"/>
      <c r="AA417" s="69"/>
      <c r="AB417" s="69"/>
      <c r="AC417" s="69"/>
      <c r="AD417" s="69"/>
      <c r="AE417" s="69"/>
      <c r="AF417" s="69"/>
      <c r="AG417" s="69"/>
    </row>
    <row r="418" spans="11:33" ht="12.75" hidden="1">
      <c r="K418" s="69"/>
      <c r="L418" s="69"/>
      <c r="M418" s="69"/>
      <c r="N418" s="69"/>
      <c r="O418" s="69"/>
      <c r="P418" s="69"/>
      <c r="Q418" s="69"/>
      <c r="R418" s="69"/>
      <c r="S418" s="69"/>
      <c r="T418" s="69"/>
      <c r="U418" s="69"/>
      <c r="V418" s="69"/>
      <c r="W418" s="69"/>
      <c r="X418" s="69"/>
      <c r="Y418" s="69"/>
      <c r="Z418" s="69"/>
      <c r="AA418" s="69"/>
      <c r="AB418" s="69"/>
      <c r="AC418" s="69"/>
      <c r="AD418" s="69"/>
      <c r="AE418" s="69"/>
      <c r="AF418" s="69"/>
      <c r="AG418" s="69"/>
    </row>
    <row r="419" spans="11:33" ht="12.75">
      <c r="K419" s="69"/>
      <c r="L419" s="69"/>
      <c r="M419" s="69"/>
      <c r="N419" s="69"/>
      <c r="O419" s="69"/>
      <c r="P419" s="69"/>
      <c r="Q419" s="69"/>
      <c r="R419" s="69"/>
      <c r="S419" s="69"/>
      <c r="T419" s="69"/>
      <c r="U419" s="69"/>
      <c r="V419" s="69"/>
      <c r="W419" s="69"/>
      <c r="X419" s="69"/>
      <c r="Y419" s="69"/>
      <c r="Z419" s="69"/>
      <c r="AA419" s="69"/>
      <c r="AB419" s="69"/>
      <c r="AC419" s="69"/>
      <c r="AD419" s="69"/>
      <c r="AE419" s="69"/>
      <c r="AF419" s="69"/>
      <c r="AG419" s="69"/>
    </row>
    <row r="420" spans="11:33" ht="12.75">
      <c r="K420" s="69"/>
      <c r="L420" s="69"/>
      <c r="M420" s="69"/>
      <c r="N420" s="69"/>
      <c r="O420" s="69"/>
      <c r="P420" s="69"/>
      <c r="Q420" s="69"/>
      <c r="R420" s="69"/>
      <c r="S420" s="69"/>
      <c r="T420" s="69"/>
      <c r="U420" s="69"/>
      <c r="V420" s="69"/>
      <c r="W420" s="69"/>
      <c r="X420" s="69"/>
      <c r="Y420" s="69"/>
      <c r="Z420" s="69"/>
      <c r="AA420" s="69"/>
      <c r="AB420" s="69"/>
      <c r="AC420" s="69"/>
      <c r="AD420" s="69"/>
      <c r="AE420" s="69"/>
      <c r="AF420" s="69"/>
      <c r="AG420" s="69"/>
    </row>
    <row r="421" spans="11:33" ht="12.75">
      <c r="K421" s="69"/>
      <c r="L421" s="69"/>
      <c r="M421" s="69"/>
      <c r="N421" s="69"/>
      <c r="O421" s="69"/>
      <c r="P421" s="69"/>
      <c r="Q421" s="69"/>
      <c r="R421" s="69"/>
      <c r="S421" s="69"/>
      <c r="T421" s="69"/>
      <c r="U421" s="69"/>
      <c r="V421" s="69"/>
      <c r="W421" s="69"/>
      <c r="X421" s="69"/>
      <c r="Y421" s="69"/>
      <c r="Z421" s="69"/>
      <c r="AA421" s="69"/>
      <c r="AB421" s="69"/>
      <c r="AC421" s="69"/>
      <c r="AD421" s="69"/>
      <c r="AE421" s="69"/>
      <c r="AF421" s="69"/>
      <c r="AG421" s="69"/>
    </row>
    <row r="422" spans="11:33" ht="12.75">
      <c r="K422" s="69"/>
      <c r="L422" s="69"/>
      <c r="M422" s="69"/>
      <c r="N422" s="69"/>
      <c r="O422" s="69"/>
      <c r="P422" s="69"/>
      <c r="Q422" s="69"/>
      <c r="R422" s="69"/>
      <c r="S422" s="69"/>
      <c r="T422" s="69"/>
      <c r="U422" s="69"/>
      <c r="V422" s="69"/>
      <c r="W422" s="69"/>
      <c r="X422" s="69"/>
      <c r="Y422" s="69"/>
      <c r="Z422" s="69"/>
      <c r="AA422" s="69"/>
      <c r="AB422" s="69"/>
      <c r="AC422" s="69"/>
      <c r="AD422" s="69"/>
      <c r="AE422" s="69"/>
      <c r="AF422" s="69"/>
      <c r="AG422" s="69"/>
    </row>
    <row r="423" spans="11:33" ht="12.75">
      <c r="K423" s="69"/>
      <c r="L423" s="69"/>
      <c r="M423" s="69"/>
      <c r="N423" s="69"/>
      <c r="O423" s="69"/>
      <c r="P423" s="69"/>
      <c r="Q423" s="69"/>
      <c r="R423" s="69"/>
      <c r="S423" s="69"/>
      <c r="T423" s="69"/>
      <c r="U423" s="69"/>
      <c r="V423" s="69"/>
      <c r="W423" s="69"/>
      <c r="X423" s="69"/>
      <c r="Y423" s="69"/>
      <c r="Z423" s="69"/>
      <c r="AA423" s="69"/>
      <c r="AB423" s="69"/>
      <c r="AC423" s="69"/>
      <c r="AD423" s="69"/>
      <c r="AE423" s="69"/>
      <c r="AF423" s="69"/>
      <c r="AG423" s="69"/>
    </row>
    <row r="424" spans="11:33" ht="12.75">
      <c r="K424" s="69"/>
      <c r="L424" s="69"/>
      <c r="M424" s="69"/>
      <c r="N424" s="69"/>
      <c r="O424" s="69"/>
      <c r="P424" s="69"/>
      <c r="Q424" s="69"/>
      <c r="R424" s="69"/>
      <c r="S424" s="69"/>
      <c r="T424" s="69"/>
      <c r="U424" s="69"/>
      <c r="V424" s="69"/>
      <c r="W424" s="69"/>
      <c r="X424" s="69"/>
      <c r="Y424" s="69"/>
      <c r="Z424" s="69"/>
      <c r="AA424" s="69"/>
      <c r="AB424" s="69"/>
      <c r="AC424" s="69"/>
      <c r="AD424" s="69"/>
      <c r="AE424" s="69"/>
      <c r="AF424" s="69"/>
      <c r="AG424" s="69"/>
    </row>
    <row r="425" spans="11:33" ht="12.75">
      <c r="K425" s="69"/>
      <c r="L425" s="69"/>
      <c r="M425" s="69"/>
      <c r="N425" s="69"/>
      <c r="O425" s="69"/>
      <c r="P425" s="69"/>
      <c r="Q425" s="69"/>
      <c r="R425" s="69"/>
      <c r="S425" s="69"/>
      <c r="T425" s="69"/>
      <c r="U425" s="69"/>
      <c r="V425" s="69"/>
      <c r="W425" s="69"/>
      <c r="X425" s="69"/>
      <c r="Y425" s="69"/>
      <c r="Z425" s="69"/>
      <c r="AA425" s="69"/>
      <c r="AB425" s="69"/>
      <c r="AC425" s="69"/>
      <c r="AD425" s="69"/>
      <c r="AE425" s="69"/>
      <c r="AF425" s="69"/>
      <c r="AG425" s="69"/>
    </row>
    <row r="426" spans="11:33" ht="12.75">
      <c r="K426" s="69"/>
      <c r="L426" s="69"/>
      <c r="M426" s="69"/>
      <c r="N426" s="69"/>
      <c r="O426" s="69"/>
      <c r="P426" s="69"/>
      <c r="Q426" s="69"/>
      <c r="R426" s="69"/>
      <c r="S426" s="69"/>
      <c r="T426" s="69"/>
      <c r="U426" s="69"/>
      <c r="V426" s="69"/>
      <c r="W426" s="69"/>
      <c r="X426" s="69"/>
      <c r="Y426" s="69"/>
      <c r="Z426" s="69"/>
      <c r="AA426" s="69"/>
      <c r="AB426" s="69"/>
      <c r="AC426" s="69"/>
      <c r="AD426" s="69"/>
      <c r="AE426" s="69"/>
      <c r="AF426" s="69"/>
      <c r="AG426" s="69"/>
    </row>
    <row r="427" spans="11:33" ht="12.75">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row>
    <row r="428" spans="11:33" ht="12.75">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row>
    <row r="429" spans="11:33" ht="12.75">
      <c r="K429" s="69"/>
      <c r="L429" s="69"/>
      <c r="M429" s="69"/>
      <c r="N429" s="69"/>
      <c r="O429" s="69"/>
      <c r="P429" s="69"/>
      <c r="Q429" s="69"/>
      <c r="R429" s="69"/>
      <c r="S429" s="69"/>
      <c r="T429" s="69"/>
      <c r="U429" s="69"/>
      <c r="V429" s="69"/>
      <c r="W429" s="69"/>
      <c r="X429" s="69"/>
      <c r="Y429" s="69"/>
      <c r="Z429" s="69"/>
      <c r="AA429" s="69"/>
      <c r="AB429" s="69"/>
      <c r="AC429" s="69"/>
      <c r="AD429" s="69"/>
      <c r="AE429" s="69"/>
      <c r="AF429" s="69"/>
      <c r="AG429" s="69"/>
    </row>
    <row r="430" spans="11:33" ht="12.75">
      <c r="K430" s="69"/>
      <c r="L430" s="69"/>
      <c r="M430" s="69"/>
      <c r="N430" s="69"/>
      <c r="O430" s="69"/>
      <c r="P430" s="69"/>
      <c r="Q430" s="69"/>
      <c r="R430" s="69"/>
      <c r="S430" s="69"/>
      <c r="T430" s="69"/>
      <c r="U430" s="69"/>
      <c r="V430" s="69"/>
      <c r="W430" s="69"/>
      <c r="X430" s="69"/>
      <c r="Y430" s="69"/>
      <c r="Z430" s="69"/>
      <c r="AA430" s="69"/>
      <c r="AB430" s="69"/>
      <c r="AC430" s="69"/>
      <c r="AD430" s="69"/>
      <c r="AE430" s="69"/>
      <c r="AF430" s="69"/>
      <c r="AG430" s="69"/>
    </row>
    <row r="431" spans="11:33" ht="12.75">
      <c r="K431" s="69"/>
      <c r="L431" s="69"/>
      <c r="M431" s="69"/>
      <c r="N431" s="69"/>
      <c r="O431" s="69"/>
      <c r="P431" s="69"/>
      <c r="Q431" s="69"/>
      <c r="R431" s="69"/>
      <c r="S431" s="69"/>
      <c r="T431" s="69"/>
      <c r="U431" s="69"/>
      <c r="V431" s="69"/>
      <c r="W431" s="69"/>
      <c r="X431" s="69"/>
      <c r="Y431" s="69"/>
      <c r="Z431" s="69"/>
      <c r="AA431" s="69"/>
      <c r="AB431" s="69"/>
      <c r="AC431" s="69"/>
      <c r="AD431" s="69"/>
      <c r="AE431" s="69"/>
      <c r="AF431" s="69"/>
      <c r="AG431" s="69"/>
    </row>
    <row r="432" spans="11:33" ht="12.75">
      <c r="K432" s="69"/>
      <c r="L432" s="69"/>
      <c r="M432" s="69"/>
      <c r="N432" s="69"/>
      <c r="O432" s="69"/>
      <c r="P432" s="69"/>
      <c r="Q432" s="69"/>
      <c r="R432" s="69"/>
      <c r="S432" s="69"/>
      <c r="T432" s="69"/>
      <c r="U432" s="69"/>
      <c r="V432" s="69"/>
      <c r="W432" s="69"/>
      <c r="X432" s="69"/>
      <c r="Y432" s="69"/>
      <c r="Z432" s="69"/>
      <c r="AA432" s="69"/>
      <c r="AB432" s="69"/>
      <c r="AC432" s="69"/>
      <c r="AD432" s="69"/>
      <c r="AE432" s="69"/>
      <c r="AF432" s="69"/>
      <c r="AG432" s="69"/>
    </row>
    <row r="433" spans="11:33" ht="12.75">
      <c r="K433" s="69"/>
      <c r="L433" s="69"/>
      <c r="M433" s="69"/>
      <c r="N433" s="69"/>
      <c r="O433" s="69"/>
      <c r="P433" s="69"/>
      <c r="Q433" s="69"/>
      <c r="R433" s="69"/>
      <c r="S433" s="69"/>
      <c r="T433" s="69"/>
      <c r="U433" s="69"/>
      <c r="V433" s="69"/>
      <c r="W433" s="69"/>
      <c r="X433" s="69"/>
      <c r="Y433" s="69"/>
      <c r="Z433" s="69"/>
      <c r="AA433" s="69"/>
      <c r="AB433" s="69"/>
      <c r="AC433" s="69"/>
      <c r="AD433" s="69"/>
      <c r="AE433" s="69"/>
      <c r="AF433" s="69"/>
      <c r="AG433" s="69"/>
    </row>
    <row r="434" spans="11:33" ht="12.75">
      <c r="K434" s="69"/>
      <c r="L434" s="69"/>
      <c r="M434" s="69"/>
      <c r="N434" s="69"/>
      <c r="O434" s="69"/>
      <c r="P434" s="69"/>
      <c r="Q434" s="69"/>
      <c r="R434" s="69"/>
      <c r="S434" s="69"/>
      <c r="T434" s="69"/>
      <c r="U434" s="69"/>
      <c r="V434" s="69"/>
      <c r="W434" s="69"/>
      <c r="X434" s="69"/>
      <c r="Y434" s="69"/>
      <c r="Z434" s="69"/>
      <c r="AA434" s="69"/>
      <c r="AB434" s="69"/>
      <c r="AC434" s="69"/>
      <c r="AD434" s="69"/>
      <c r="AE434" s="69"/>
      <c r="AF434" s="69"/>
      <c r="AG434" s="69"/>
    </row>
    <row r="435" spans="11:33" ht="12.75">
      <c r="K435" s="69"/>
      <c r="L435" s="69"/>
      <c r="M435" s="69"/>
      <c r="N435" s="69"/>
      <c r="O435" s="69"/>
      <c r="P435" s="69"/>
      <c r="Q435" s="69"/>
      <c r="R435" s="69"/>
      <c r="S435" s="69"/>
      <c r="T435" s="69"/>
      <c r="U435" s="69"/>
      <c r="V435" s="69"/>
      <c r="W435" s="69"/>
      <c r="X435" s="69"/>
      <c r="Y435" s="69"/>
      <c r="Z435" s="69"/>
      <c r="AA435" s="69"/>
      <c r="AB435" s="69"/>
      <c r="AC435" s="69"/>
      <c r="AD435" s="69"/>
      <c r="AE435" s="69"/>
      <c r="AF435" s="69"/>
      <c r="AG435" s="69"/>
    </row>
    <row r="436" spans="11:33" ht="12.75">
      <c r="K436" s="69"/>
      <c r="L436" s="69"/>
      <c r="M436" s="69"/>
      <c r="N436" s="69"/>
      <c r="O436" s="69"/>
      <c r="P436" s="69"/>
      <c r="Q436" s="69"/>
      <c r="R436" s="69"/>
      <c r="S436" s="69"/>
      <c r="T436" s="69"/>
      <c r="U436" s="69"/>
      <c r="V436" s="69"/>
      <c r="W436" s="69"/>
      <c r="X436" s="69"/>
      <c r="Y436" s="69"/>
      <c r="Z436" s="69"/>
      <c r="AA436" s="69"/>
      <c r="AB436" s="69"/>
      <c r="AC436" s="69"/>
      <c r="AD436" s="69"/>
      <c r="AE436" s="69"/>
      <c r="AF436" s="69"/>
      <c r="AG436" s="69"/>
    </row>
    <row r="437" spans="11:33" ht="12.75">
      <c r="K437" s="69"/>
      <c r="L437" s="69"/>
      <c r="M437" s="69"/>
      <c r="N437" s="69"/>
      <c r="O437" s="69"/>
      <c r="P437" s="69"/>
      <c r="Q437" s="69"/>
      <c r="R437" s="69"/>
      <c r="S437" s="69"/>
      <c r="T437" s="69"/>
      <c r="U437" s="69"/>
      <c r="V437" s="69"/>
      <c r="W437" s="69"/>
      <c r="X437" s="69"/>
      <c r="Y437" s="69"/>
      <c r="Z437" s="69"/>
      <c r="AA437" s="69"/>
      <c r="AB437" s="69"/>
      <c r="AC437" s="69"/>
      <c r="AD437" s="69"/>
      <c r="AE437" s="69"/>
      <c r="AF437" s="69"/>
      <c r="AG437" s="69"/>
    </row>
    <row r="438" spans="11:33" ht="12.75">
      <c r="K438" s="69"/>
      <c r="L438" s="69"/>
      <c r="M438" s="69"/>
      <c r="N438" s="69"/>
      <c r="O438" s="69"/>
      <c r="P438" s="69"/>
      <c r="Q438" s="69"/>
      <c r="R438" s="69"/>
      <c r="S438" s="69"/>
      <c r="T438" s="69"/>
      <c r="U438" s="69"/>
      <c r="V438" s="69"/>
      <c r="W438" s="69"/>
      <c r="X438" s="69"/>
      <c r="Y438" s="69"/>
      <c r="Z438" s="69"/>
      <c r="AA438" s="69"/>
      <c r="AB438" s="69"/>
      <c r="AC438" s="69"/>
      <c r="AD438" s="69"/>
      <c r="AE438" s="69"/>
      <c r="AF438" s="69"/>
      <c r="AG438" s="69"/>
    </row>
    <row r="439" spans="11:33" ht="12.75">
      <c r="K439" s="69"/>
      <c r="L439" s="69"/>
      <c r="M439" s="69"/>
      <c r="N439" s="69"/>
      <c r="O439" s="69"/>
      <c r="P439" s="69"/>
      <c r="Q439" s="69"/>
      <c r="R439" s="69"/>
      <c r="S439" s="69"/>
      <c r="T439" s="69"/>
      <c r="U439" s="69"/>
      <c r="V439" s="69"/>
      <c r="W439" s="69"/>
      <c r="X439" s="69"/>
      <c r="Y439" s="69"/>
      <c r="Z439" s="69"/>
      <c r="AA439" s="69"/>
      <c r="AB439" s="69"/>
      <c r="AC439" s="69"/>
      <c r="AD439" s="69"/>
      <c r="AE439" s="69"/>
      <c r="AF439" s="69"/>
      <c r="AG439" s="69"/>
    </row>
    <row r="440" spans="11:33" ht="12.75">
      <c r="K440" s="69"/>
      <c r="L440" s="69"/>
      <c r="M440" s="69"/>
      <c r="N440" s="69"/>
      <c r="O440" s="69"/>
      <c r="P440" s="69"/>
      <c r="Q440" s="69"/>
      <c r="R440" s="69"/>
      <c r="S440" s="69"/>
      <c r="T440" s="69"/>
      <c r="U440" s="69"/>
      <c r="V440" s="69"/>
      <c r="W440" s="69"/>
      <c r="X440" s="69"/>
      <c r="Y440" s="69"/>
      <c r="Z440" s="69"/>
      <c r="AA440" s="69"/>
      <c r="AB440" s="69"/>
      <c r="AC440" s="69"/>
      <c r="AD440" s="69"/>
      <c r="AE440" s="69"/>
      <c r="AF440" s="69"/>
      <c r="AG440" s="69"/>
    </row>
    <row r="441" spans="11:33" ht="12.75">
      <c r="K441" s="69"/>
      <c r="L441" s="69"/>
      <c r="M441" s="69"/>
      <c r="N441" s="69"/>
      <c r="O441" s="69"/>
      <c r="P441" s="69"/>
      <c r="Q441" s="69"/>
      <c r="R441" s="69"/>
      <c r="S441" s="69"/>
      <c r="T441" s="69"/>
      <c r="U441" s="69"/>
      <c r="V441" s="69"/>
      <c r="W441" s="69"/>
      <c r="X441" s="69"/>
      <c r="Y441" s="69"/>
      <c r="Z441" s="69"/>
      <c r="AA441" s="69"/>
      <c r="AB441" s="69"/>
      <c r="AC441" s="69"/>
      <c r="AD441" s="69"/>
      <c r="AE441" s="69"/>
      <c r="AF441" s="69"/>
      <c r="AG441" s="69"/>
    </row>
    <row r="442" spans="11:33" ht="12.75">
      <c r="K442" s="69"/>
      <c r="L442" s="69"/>
      <c r="M442" s="69"/>
      <c r="N442" s="69"/>
      <c r="O442" s="69"/>
      <c r="P442" s="69"/>
      <c r="Q442" s="69"/>
      <c r="R442" s="69"/>
      <c r="S442" s="69"/>
      <c r="T442" s="69"/>
      <c r="U442" s="69"/>
      <c r="V442" s="69"/>
      <c r="W442" s="69"/>
      <c r="X442" s="69"/>
      <c r="Y442" s="69"/>
      <c r="Z442" s="69"/>
      <c r="AA442" s="69"/>
      <c r="AB442" s="69"/>
      <c r="AC442" s="69"/>
      <c r="AD442" s="69"/>
      <c r="AE442" s="69"/>
      <c r="AF442" s="69"/>
      <c r="AG442" s="69"/>
    </row>
    <row r="443" spans="11:33" ht="12.75">
      <c r="K443" s="69"/>
      <c r="L443" s="69"/>
      <c r="M443" s="69"/>
      <c r="N443" s="69"/>
      <c r="O443" s="69"/>
      <c r="P443" s="69"/>
      <c r="Q443" s="69"/>
      <c r="R443" s="69"/>
      <c r="S443" s="69"/>
      <c r="T443" s="69"/>
      <c r="U443" s="69"/>
      <c r="V443" s="69"/>
      <c r="W443" s="69"/>
      <c r="X443" s="69"/>
      <c r="Y443" s="69"/>
      <c r="Z443" s="69"/>
      <c r="AA443" s="69"/>
      <c r="AB443" s="69"/>
      <c r="AC443" s="69"/>
      <c r="AD443" s="69"/>
      <c r="AE443" s="69"/>
      <c r="AF443" s="69"/>
      <c r="AG443" s="69"/>
    </row>
    <row r="444" spans="11:33" ht="12.75">
      <c r="K444" s="69"/>
      <c r="L444" s="69"/>
      <c r="M444" s="69"/>
      <c r="N444" s="69"/>
      <c r="O444" s="69"/>
      <c r="P444" s="69"/>
      <c r="Q444" s="69"/>
      <c r="R444" s="69"/>
      <c r="S444" s="69"/>
      <c r="T444" s="69"/>
      <c r="U444" s="69"/>
      <c r="V444" s="69"/>
      <c r="W444" s="69"/>
      <c r="X444" s="69"/>
      <c r="Y444" s="69"/>
      <c r="Z444" s="69"/>
      <c r="AA444" s="69"/>
      <c r="AB444" s="69"/>
      <c r="AC444" s="69"/>
      <c r="AD444" s="69"/>
      <c r="AE444" s="69"/>
      <c r="AF444" s="69"/>
      <c r="AG444" s="69"/>
    </row>
    <row r="445" spans="11:33" ht="12.75">
      <c r="K445" s="69"/>
      <c r="L445" s="69"/>
      <c r="M445" s="69"/>
      <c r="N445" s="69"/>
      <c r="O445" s="69"/>
      <c r="P445" s="69"/>
      <c r="Q445" s="69"/>
      <c r="R445" s="69"/>
      <c r="S445" s="69"/>
      <c r="T445" s="69"/>
      <c r="U445" s="69"/>
      <c r="V445" s="69"/>
      <c r="W445" s="69"/>
      <c r="X445" s="69"/>
      <c r="Y445" s="69"/>
      <c r="Z445" s="69"/>
      <c r="AA445" s="69"/>
      <c r="AB445" s="69"/>
      <c r="AC445" s="69"/>
      <c r="AD445" s="69"/>
      <c r="AE445" s="69"/>
      <c r="AF445" s="69"/>
      <c r="AG445" s="69"/>
    </row>
    <row r="446" spans="11:33" ht="12.75">
      <c r="K446" s="69"/>
      <c r="L446" s="69"/>
      <c r="M446" s="69"/>
      <c r="N446" s="69"/>
      <c r="O446" s="69"/>
      <c r="P446" s="69"/>
      <c r="Q446" s="69"/>
      <c r="R446" s="69"/>
      <c r="S446" s="69"/>
      <c r="T446" s="69"/>
      <c r="U446" s="69"/>
      <c r="V446" s="69"/>
      <c r="W446" s="69"/>
      <c r="X446" s="69"/>
      <c r="Y446" s="69"/>
      <c r="Z446" s="69"/>
      <c r="AA446" s="69"/>
      <c r="AB446" s="69"/>
      <c r="AC446" s="69"/>
      <c r="AD446" s="69"/>
      <c r="AE446" s="69"/>
      <c r="AF446" s="69"/>
      <c r="AG446" s="69"/>
    </row>
    <row r="447" spans="11:33" ht="12.75">
      <c r="K447" s="69"/>
      <c r="L447" s="69"/>
      <c r="M447" s="69"/>
      <c r="N447" s="69"/>
      <c r="O447" s="69"/>
      <c r="P447" s="69"/>
      <c r="Q447" s="69"/>
      <c r="R447" s="69"/>
      <c r="S447" s="69"/>
      <c r="T447" s="69"/>
      <c r="U447" s="69"/>
      <c r="V447" s="69"/>
      <c r="W447" s="69"/>
      <c r="X447" s="69"/>
      <c r="Y447" s="69"/>
      <c r="Z447" s="69"/>
      <c r="AA447" s="69"/>
      <c r="AB447" s="69"/>
      <c r="AC447" s="69"/>
      <c r="AD447" s="69"/>
      <c r="AE447" s="69"/>
      <c r="AF447" s="69"/>
      <c r="AG447" s="69"/>
    </row>
    <row r="448" spans="11:33" ht="12.75">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row>
    <row r="449" spans="11:33" ht="12.75">
      <c r="K449" s="69"/>
      <c r="L449" s="69"/>
      <c r="M449" s="69"/>
      <c r="N449" s="69"/>
      <c r="O449" s="69"/>
      <c r="P449" s="69"/>
      <c r="Q449" s="69"/>
      <c r="R449" s="69"/>
      <c r="S449" s="69"/>
      <c r="T449" s="69"/>
      <c r="U449" s="69"/>
      <c r="V449" s="69"/>
      <c r="W449" s="69"/>
      <c r="X449" s="69"/>
      <c r="Y449" s="69"/>
      <c r="Z449" s="69"/>
      <c r="AA449" s="69"/>
      <c r="AB449" s="69"/>
      <c r="AC449" s="69"/>
      <c r="AD449" s="69"/>
      <c r="AE449" s="69"/>
      <c r="AF449" s="69"/>
      <c r="AG449" s="69"/>
    </row>
    <row r="450" spans="11:33" ht="12.75">
      <c r="K450" s="69"/>
      <c r="L450" s="69"/>
      <c r="M450" s="69"/>
      <c r="N450" s="69"/>
      <c r="O450" s="69"/>
      <c r="P450" s="69"/>
      <c r="Q450" s="69"/>
      <c r="R450" s="69"/>
      <c r="S450" s="69"/>
      <c r="T450" s="69"/>
      <c r="U450" s="69"/>
      <c r="V450" s="69"/>
      <c r="W450" s="69"/>
      <c r="X450" s="69"/>
      <c r="Y450" s="69"/>
      <c r="Z450" s="69"/>
      <c r="AA450" s="69"/>
      <c r="AB450" s="69"/>
      <c r="AC450" s="69"/>
      <c r="AD450" s="69"/>
      <c r="AE450" s="69"/>
      <c r="AF450" s="69"/>
      <c r="AG450" s="69"/>
    </row>
    <row r="451" spans="11:33" ht="12.75">
      <c r="K451" s="69"/>
      <c r="L451" s="69"/>
      <c r="M451" s="69"/>
      <c r="N451" s="69"/>
      <c r="O451" s="69"/>
      <c r="P451" s="69"/>
      <c r="Q451" s="69"/>
      <c r="R451" s="69"/>
      <c r="S451" s="69"/>
      <c r="T451" s="69"/>
      <c r="U451" s="69"/>
      <c r="V451" s="69"/>
      <c r="W451" s="69"/>
      <c r="X451" s="69"/>
      <c r="Y451" s="69"/>
      <c r="Z451" s="69"/>
      <c r="AA451" s="69"/>
      <c r="AB451" s="69"/>
      <c r="AC451" s="69"/>
      <c r="AD451" s="69"/>
      <c r="AE451" s="69"/>
      <c r="AF451" s="69"/>
      <c r="AG451" s="69"/>
    </row>
    <row r="452" spans="11:33" ht="12.75">
      <c r="K452" s="69"/>
      <c r="L452" s="69"/>
      <c r="M452" s="69"/>
      <c r="N452" s="69"/>
      <c r="O452" s="69"/>
      <c r="P452" s="69"/>
      <c r="Q452" s="69"/>
      <c r="R452" s="69"/>
      <c r="S452" s="69"/>
      <c r="T452" s="69"/>
      <c r="U452" s="69"/>
      <c r="V452" s="69"/>
      <c r="W452" s="69"/>
      <c r="X452" s="69"/>
      <c r="Y452" s="69"/>
      <c r="Z452" s="69"/>
      <c r="AA452" s="69"/>
      <c r="AB452" s="69"/>
      <c r="AC452" s="69"/>
      <c r="AD452" s="69"/>
      <c r="AE452" s="69"/>
      <c r="AF452" s="69"/>
      <c r="AG452" s="69"/>
    </row>
    <row r="453" spans="11:33" ht="12.75">
      <c r="K453" s="69"/>
      <c r="L453" s="69"/>
      <c r="M453" s="69"/>
      <c r="N453" s="69"/>
      <c r="O453" s="69"/>
      <c r="P453" s="69"/>
      <c r="Q453" s="69"/>
      <c r="R453" s="69"/>
      <c r="S453" s="69"/>
      <c r="T453" s="69"/>
      <c r="U453" s="69"/>
      <c r="V453" s="69"/>
      <c r="W453" s="69"/>
      <c r="X453" s="69"/>
      <c r="Y453" s="69"/>
      <c r="Z453" s="69"/>
      <c r="AA453" s="69"/>
      <c r="AB453" s="69"/>
      <c r="AC453" s="69"/>
      <c r="AD453" s="69"/>
      <c r="AE453" s="69"/>
      <c r="AF453" s="69"/>
      <c r="AG453" s="69"/>
    </row>
    <row r="454" spans="11:33" ht="12.75">
      <c r="K454" s="69"/>
      <c r="L454" s="69"/>
      <c r="M454" s="69"/>
      <c r="N454" s="69"/>
      <c r="O454" s="69"/>
      <c r="P454" s="69"/>
      <c r="Q454" s="69"/>
      <c r="R454" s="69"/>
      <c r="S454" s="69"/>
      <c r="T454" s="69"/>
      <c r="U454" s="69"/>
      <c r="V454" s="69"/>
      <c r="W454" s="69"/>
      <c r="X454" s="69"/>
      <c r="Y454" s="69"/>
      <c r="Z454" s="69"/>
      <c r="AA454" s="69"/>
      <c r="AB454" s="69"/>
      <c r="AC454" s="69"/>
      <c r="AD454" s="69"/>
      <c r="AE454" s="69"/>
      <c r="AF454" s="69"/>
      <c r="AG454" s="69"/>
    </row>
    <row r="455" spans="11:33" ht="12.75">
      <c r="K455" s="69"/>
      <c r="L455" s="69"/>
      <c r="M455" s="69"/>
      <c r="N455" s="69"/>
      <c r="O455" s="69"/>
      <c r="P455" s="69"/>
      <c r="Q455" s="69"/>
      <c r="R455" s="69"/>
      <c r="S455" s="69"/>
      <c r="T455" s="69"/>
      <c r="U455" s="69"/>
      <c r="V455" s="69"/>
      <c r="W455" s="69"/>
      <c r="X455" s="69"/>
      <c r="Y455" s="69"/>
      <c r="Z455" s="69"/>
      <c r="AA455" s="69"/>
      <c r="AB455" s="69"/>
      <c r="AC455" s="69"/>
      <c r="AD455" s="69"/>
      <c r="AE455" s="69"/>
      <c r="AF455" s="69"/>
      <c r="AG455" s="69"/>
    </row>
    <row r="456" spans="11:33" ht="12.75">
      <c r="K456" s="69"/>
      <c r="L456" s="69"/>
      <c r="M456" s="69"/>
      <c r="N456" s="69"/>
      <c r="O456" s="69"/>
      <c r="P456" s="69"/>
      <c r="Q456" s="69"/>
      <c r="R456" s="69"/>
      <c r="S456" s="69"/>
      <c r="T456" s="69"/>
      <c r="U456" s="69"/>
      <c r="V456" s="69"/>
      <c r="W456" s="69"/>
      <c r="X456" s="69"/>
      <c r="Y456" s="69"/>
      <c r="Z456" s="69"/>
      <c r="AA456" s="69"/>
      <c r="AB456" s="69"/>
      <c r="AC456" s="69"/>
      <c r="AD456" s="69"/>
      <c r="AE456" s="69"/>
      <c r="AF456" s="69"/>
      <c r="AG456" s="69"/>
    </row>
    <row r="457" spans="11:33" ht="12.75">
      <c r="K457" s="69"/>
      <c r="L457" s="69"/>
      <c r="M457" s="69"/>
      <c r="N457" s="69"/>
      <c r="O457" s="69"/>
      <c r="P457" s="69"/>
      <c r="Q457" s="69"/>
      <c r="R457" s="69"/>
      <c r="S457" s="69"/>
      <c r="T457" s="69"/>
      <c r="U457" s="69"/>
      <c r="V457" s="69"/>
      <c r="W457" s="69"/>
      <c r="X457" s="69"/>
      <c r="Y457" s="69"/>
      <c r="Z457" s="69"/>
      <c r="AA457" s="69"/>
      <c r="AB457" s="69"/>
      <c r="AC457" s="69"/>
      <c r="AD457" s="69"/>
      <c r="AE457" s="69"/>
      <c r="AF457" s="69"/>
      <c r="AG457" s="69"/>
    </row>
    <row r="458" spans="11:33" ht="12.75">
      <c r="K458" s="69"/>
      <c r="L458" s="69"/>
      <c r="M458" s="69"/>
      <c r="N458" s="69"/>
      <c r="O458" s="69"/>
      <c r="P458" s="69"/>
      <c r="Q458" s="69"/>
      <c r="R458" s="69"/>
      <c r="S458" s="69"/>
      <c r="T458" s="69"/>
      <c r="U458" s="69"/>
      <c r="V458" s="69"/>
      <c r="W458" s="69"/>
      <c r="X458" s="69"/>
      <c r="Y458" s="69"/>
      <c r="Z458" s="69"/>
      <c r="AA458" s="69"/>
      <c r="AB458" s="69"/>
      <c r="AC458" s="69"/>
      <c r="AD458" s="69"/>
      <c r="AE458" s="69"/>
      <c r="AF458" s="69"/>
      <c r="AG458" s="69"/>
    </row>
    <row r="459" spans="11:33" ht="12.75">
      <c r="K459" s="69"/>
      <c r="L459" s="69"/>
      <c r="M459" s="69"/>
      <c r="N459" s="69"/>
      <c r="O459" s="69"/>
      <c r="P459" s="69"/>
      <c r="Q459" s="69"/>
      <c r="R459" s="69"/>
      <c r="S459" s="69"/>
      <c r="T459" s="69"/>
      <c r="U459" s="69"/>
      <c r="V459" s="69"/>
      <c r="W459" s="69"/>
      <c r="X459" s="69"/>
      <c r="Y459" s="69"/>
      <c r="Z459" s="69"/>
      <c r="AA459" s="69"/>
      <c r="AB459" s="69"/>
      <c r="AC459" s="69"/>
      <c r="AD459" s="69"/>
      <c r="AE459" s="69"/>
      <c r="AF459" s="69"/>
      <c r="AG459" s="69"/>
    </row>
    <row r="460" spans="11:33" ht="12.75">
      <c r="K460" s="69"/>
      <c r="L460" s="69"/>
      <c r="M460" s="69"/>
      <c r="N460" s="69"/>
      <c r="O460" s="69"/>
      <c r="P460" s="69"/>
      <c r="Q460" s="69"/>
      <c r="R460" s="69"/>
      <c r="S460" s="69"/>
      <c r="T460" s="69"/>
      <c r="U460" s="69"/>
      <c r="V460" s="69"/>
      <c r="W460" s="69"/>
      <c r="X460" s="69"/>
      <c r="Y460" s="69"/>
      <c r="Z460" s="69"/>
      <c r="AA460" s="69"/>
      <c r="AB460" s="69"/>
      <c r="AC460" s="69"/>
      <c r="AD460" s="69"/>
      <c r="AE460" s="69"/>
      <c r="AF460" s="69"/>
      <c r="AG460" s="69"/>
    </row>
    <row r="461" spans="11:33" ht="12.75">
      <c r="K461" s="69"/>
      <c r="L461" s="69"/>
      <c r="M461" s="69"/>
      <c r="N461" s="69"/>
      <c r="O461" s="69"/>
      <c r="P461" s="69"/>
      <c r="Q461" s="69"/>
      <c r="R461" s="69"/>
      <c r="S461" s="69"/>
      <c r="T461" s="69"/>
      <c r="U461" s="69"/>
      <c r="V461" s="69"/>
      <c r="W461" s="69"/>
      <c r="X461" s="69"/>
      <c r="Y461" s="69"/>
      <c r="Z461" s="69"/>
      <c r="AA461" s="69"/>
      <c r="AB461" s="69"/>
      <c r="AC461" s="69"/>
      <c r="AD461" s="69"/>
      <c r="AE461" s="69"/>
      <c r="AF461" s="69"/>
      <c r="AG461" s="69"/>
    </row>
    <row r="462" spans="11:33" ht="12.75">
      <c r="K462" s="69"/>
      <c r="L462" s="69"/>
      <c r="M462" s="69"/>
      <c r="N462" s="69"/>
      <c r="O462" s="69"/>
      <c r="P462" s="69"/>
      <c r="Q462" s="69"/>
      <c r="R462" s="69"/>
      <c r="S462" s="69"/>
      <c r="T462" s="69"/>
      <c r="U462" s="69"/>
      <c r="V462" s="69"/>
      <c r="W462" s="69"/>
      <c r="X462" s="69"/>
      <c r="Y462" s="69"/>
      <c r="Z462" s="69"/>
      <c r="AA462" s="69"/>
      <c r="AB462" s="69"/>
      <c r="AC462" s="69"/>
      <c r="AD462" s="69"/>
      <c r="AE462" s="69"/>
      <c r="AF462" s="69"/>
      <c r="AG462" s="69"/>
    </row>
    <row r="463" spans="11:33" ht="12.75">
      <c r="K463" s="69"/>
      <c r="L463" s="69"/>
      <c r="M463" s="69"/>
      <c r="N463" s="69"/>
      <c r="O463" s="69"/>
      <c r="P463" s="69"/>
      <c r="Q463" s="69"/>
      <c r="R463" s="69"/>
      <c r="S463" s="69"/>
      <c r="T463" s="69"/>
      <c r="U463" s="69"/>
      <c r="V463" s="69"/>
      <c r="W463" s="69"/>
      <c r="X463" s="69"/>
      <c r="Y463" s="69"/>
      <c r="Z463" s="69"/>
      <c r="AA463" s="69"/>
      <c r="AB463" s="69"/>
      <c r="AC463" s="69"/>
      <c r="AD463" s="69"/>
      <c r="AE463" s="69"/>
      <c r="AF463" s="69"/>
      <c r="AG463" s="69"/>
    </row>
    <row r="464" spans="11:33" ht="12.75">
      <c r="K464" s="69"/>
      <c r="L464" s="69"/>
      <c r="M464" s="69"/>
      <c r="N464" s="69"/>
      <c r="O464" s="69"/>
      <c r="P464" s="69"/>
      <c r="Q464" s="69"/>
      <c r="R464" s="69"/>
      <c r="S464" s="69"/>
      <c r="T464" s="69"/>
      <c r="U464" s="69"/>
      <c r="V464" s="69"/>
      <c r="W464" s="69"/>
      <c r="X464" s="69"/>
      <c r="Y464" s="69"/>
      <c r="Z464" s="69"/>
      <c r="AA464" s="69"/>
      <c r="AB464" s="69"/>
      <c r="AC464" s="69"/>
      <c r="AD464" s="69"/>
      <c r="AE464" s="69"/>
      <c r="AF464" s="69"/>
      <c r="AG464" s="69"/>
    </row>
    <row r="465" spans="11:33" ht="12.75">
      <c r="K465" s="69"/>
      <c r="L465" s="69"/>
      <c r="M465" s="69"/>
      <c r="N465" s="69"/>
      <c r="O465" s="69"/>
      <c r="P465" s="69"/>
      <c r="Q465" s="69"/>
      <c r="R465" s="69"/>
      <c r="S465" s="69"/>
      <c r="T465" s="69"/>
      <c r="U465" s="69"/>
      <c r="V465" s="69"/>
      <c r="W465" s="69"/>
      <c r="X465" s="69"/>
      <c r="Y465" s="69"/>
      <c r="Z465" s="69"/>
      <c r="AA465" s="69"/>
      <c r="AB465" s="69"/>
      <c r="AC465" s="69"/>
      <c r="AD465" s="69"/>
      <c r="AE465" s="69"/>
      <c r="AF465" s="69"/>
      <c r="AG465" s="69"/>
    </row>
    <row r="466" spans="11:33" ht="12.75">
      <c r="K466" s="69"/>
      <c r="L466" s="69"/>
      <c r="M466" s="69"/>
      <c r="N466" s="69"/>
      <c r="O466" s="69"/>
      <c r="P466" s="69"/>
      <c r="Q466" s="69"/>
      <c r="R466" s="69"/>
      <c r="S466" s="69"/>
      <c r="T466" s="69"/>
      <c r="U466" s="69"/>
      <c r="V466" s="69"/>
      <c r="W466" s="69"/>
      <c r="X466" s="69"/>
      <c r="Y466" s="69"/>
      <c r="Z466" s="69"/>
      <c r="AA466" s="69"/>
      <c r="AB466" s="69"/>
      <c r="AC466" s="69"/>
      <c r="AD466" s="69"/>
      <c r="AE466" s="69"/>
      <c r="AF466" s="69"/>
      <c r="AG466" s="69"/>
    </row>
    <row r="467" spans="11:33" ht="12.75">
      <c r="K467" s="69"/>
      <c r="L467" s="69"/>
      <c r="M467" s="69"/>
      <c r="N467" s="69"/>
      <c r="O467" s="69"/>
      <c r="P467" s="69"/>
      <c r="Q467" s="69"/>
      <c r="R467" s="69"/>
      <c r="S467" s="69"/>
      <c r="T467" s="69"/>
      <c r="U467" s="69"/>
      <c r="V467" s="69"/>
      <c r="W467" s="69"/>
      <c r="X467" s="69"/>
      <c r="Y467" s="69"/>
      <c r="Z467" s="69"/>
      <c r="AA467" s="69"/>
      <c r="AB467" s="69"/>
      <c r="AC467" s="69"/>
      <c r="AD467" s="69"/>
      <c r="AE467" s="69"/>
      <c r="AF467" s="69"/>
      <c r="AG467" s="69"/>
    </row>
    <row r="468" spans="11:33" ht="12.75">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row>
    <row r="469" spans="11:33" ht="12.75">
      <c r="K469" s="69"/>
      <c r="L469" s="69"/>
      <c r="M469" s="69"/>
      <c r="N469" s="69"/>
      <c r="O469" s="69"/>
      <c r="P469" s="69"/>
      <c r="Q469" s="69"/>
      <c r="R469" s="69"/>
      <c r="S469" s="69"/>
      <c r="T469" s="69"/>
      <c r="U469" s="69"/>
      <c r="V469" s="69"/>
      <c r="W469" s="69"/>
      <c r="X469" s="69"/>
      <c r="Y469" s="69"/>
      <c r="Z469" s="69"/>
      <c r="AA469" s="69"/>
      <c r="AB469" s="69"/>
      <c r="AC469" s="69"/>
      <c r="AD469" s="69"/>
      <c r="AE469" s="69"/>
      <c r="AF469" s="69"/>
      <c r="AG469" s="69"/>
    </row>
    <row r="470" spans="11:33" ht="12.75">
      <c r="K470" s="69"/>
      <c r="L470" s="69"/>
      <c r="M470" s="69"/>
      <c r="N470" s="69"/>
      <c r="O470" s="69"/>
      <c r="P470" s="69"/>
      <c r="Q470" s="69"/>
      <c r="R470" s="69"/>
      <c r="S470" s="69"/>
      <c r="T470" s="69"/>
      <c r="U470" s="69"/>
      <c r="V470" s="69"/>
      <c r="W470" s="69"/>
      <c r="X470" s="69"/>
      <c r="Y470" s="69"/>
      <c r="Z470" s="69"/>
      <c r="AA470" s="69"/>
      <c r="AB470" s="69"/>
      <c r="AC470" s="69"/>
      <c r="AD470" s="69"/>
      <c r="AE470" s="69"/>
      <c r="AF470" s="69"/>
      <c r="AG470" s="69"/>
    </row>
    <row r="471" spans="11:33" ht="12.75">
      <c r="K471" s="69"/>
      <c r="L471" s="69"/>
      <c r="M471" s="69"/>
      <c r="N471" s="69"/>
      <c r="O471" s="69"/>
      <c r="P471" s="69"/>
      <c r="Q471" s="69"/>
      <c r="R471" s="69"/>
      <c r="S471" s="69"/>
      <c r="T471" s="69"/>
      <c r="U471" s="69"/>
      <c r="V471" s="69"/>
      <c r="W471" s="69"/>
      <c r="X471" s="69"/>
      <c r="Y471" s="69"/>
      <c r="Z471" s="69"/>
      <c r="AA471" s="69"/>
      <c r="AB471" s="69"/>
      <c r="AC471" s="69"/>
      <c r="AD471" s="69"/>
      <c r="AE471" s="69"/>
      <c r="AF471" s="69"/>
      <c r="AG471" s="69"/>
    </row>
    <row r="472" spans="11:33" ht="12.75">
      <c r="K472" s="69"/>
      <c r="L472" s="69"/>
      <c r="M472" s="69"/>
      <c r="N472" s="69"/>
      <c r="O472" s="69"/>
      <c r="P472" s="69"/>
      <c r="Q472" s="69"/>
      <c r="R472" s="69"/>
      <c r="S472" s="69"/>
      <c r="T472" s="69"/>
      <c r="U472" s="69"/>
      <c r="V472" s="69"/>
      <c r="W472" s="69"/>
      <c r="X472" s="69"/>
      <c r="Y472" s="69"/>
      <c r="Z472" s="69"/>
      <c r="AA472" s="69"/>
      <c r="AB472" s="69"/>
      <c r="AC472" s="69"/>
      <c r="AD472" s="69"/>
      <c r="AE472" s="69"/>
      <c r="AF472" s="69"/>
      <c r="AG472" s="69"/>
    </row>
    <row r="473" spans="11:33" ht="12.75">
      <c r="K473" s="69"/>
      <c r="L473" s="69"/>
      <c r="M473" s="69"/>
      <c r="N473" s="69"/>
      <c r="O473" s="69"/>
      <c r="P473" s="69"/>
      <c r="Q473" s="69"/>
      <c r="R473" s="69"/>
      <c r="S473" s="69"/>
      <c r="T473" s="69"/>
      <c r="U473" s="69"/>
      <c r="V473" s="69"/>
      <c r="W473" s="69"/>
      <c r="X473" s="69"/>
      <c r="Y473" s="69"/>
      <c r="Z473" s="69"/>
      <c r="AA473" s="69"/>
      <c r="AB473" s="69"/>
      <c r="AC473" s="69"/>
      <c r="AD473" s="69"/>
      <c r="AE473" s="69"/>
      <c r="AF473" s="69"/>
      <c r="AG473" s="69"/>
    </row>
    <row r="474" spans="11:33" ht="12.75">
      <c r="K474" s="69"/>
      <c r="L474" s="69"/>
      <c r="M474" s="69"/>
      <c r="N474" s="69"/>
      <c r="O474" s="69"/>
      <c r="P474" s="69"/>
      <c r="Q474" s="69"/>
      <c r="R474" s="69"/>
      <c r="S474" s="69"/>
      <c r="T474" s="69"/>
      <c r="U474" s="69"/>
      <c r="V474" s="69"/>
      <c r="W474" s="69"/>
      <c r="X474" s="69"/>
      <c r="Y474" s="69"/>
      <c r="Z474" s="69"/>
      <c r="AA474" s="69"/>
      <c r="AB474" s="69"/>
      <c r="AC474" s="69"/>
      <c r="AD474" s="69"/>
      <c r="AE474" s="69"/>
      <c r="AF474" s="69"/>
      <c r="AG474" s="69"/>
    </row>
    <row r="475" spans="11:33" ht="12.75">
      <c r="K475" s="69"/>
      <c r="L475" s="69"/>
      <c r="M475" s="69"/>
      <c r="N475" s="69"/>
      <c r="O475" s="69"/>
      <c r="P475" s="69"/>
      <c r="Q475" s="69"/>
      <c r="R475" s="69"/>
      <c r="S475" s="69"/>
      <c r="T475" s="69"/>
      <c r="U475" s="69"/>
      <c r="V475" s="69"/>
      <c r="W475" s="69"/>
      <c r="X475" s="69"/>
      <c r="Y475" s="69"/>
      <c r="Z475" s="69"/>
      <c r="AA475" s="69"/>
      <c r="AB475" s="69"/>
      <c r="AC475" s="69"/>
      <c r="AD475" s="69"/>
      <c r="AE475" s="69"/>
      <c r="AF475" s="69"/>
      <c r="AG475" s="69"/>
    </row>
    <row r="476" spans="11:33" ht="12.75">
      <c r="K476" s="69"/>
      <c r="L476" s="69"/>
      <c r="M476" s="69"/>
      <c r="N476" s="69"/>
      <c r="O476" s="69"/>
      <c r="P476" s="69"/>
      <c r="Q476" s="69"/>
      <c r="R476" s="69"/>
      <c r="S476" s="69"/>
      <c r="T476" s="69"/>
      <c r="U476" s="69"/>
      <c r="V476" s="69"/>
      <c r="W476" s="69"/>
      <c r="X476" s="69"/>
      <c r="Y476" s="69"/>
      <c r="Z476" s="69"/>
      <c r="AA476" s="69"/>
      <c r="AB476" s="69"/>
      <c r="AC476" s="69"/>
      <c r="AD476" s="69"/>
      <c r="AE476" s="69"/>
      <c r="AF476" s="69"/>
      <c r="AG476" s="69"/>
    </row>
    <row r="477" spans="11:33" ht="12.75">
      <c r="K477" s="69"/>
      <c r="L477" s="69"/>
      <c r="M477" s="69"/>
      <c r="N477" s="69"/>
      <c r="O477" s="69"/>
      <c r="P477" s="69"/>
      <c r="Q477" s="69"/>
      <c r="R477" s="69"/>
      <c r="S477" s="69"/>
      <c r="T477" s="69"/>
      <c r="U477" s="69"/>
      <c r="V477" s="69"/>
      <c r="W477" s="69"/>
      <c r="X477" s="69"/>
      <c r="Y477" s="69"/>
      <c r="Z477" s="69"/>
      <c r="AA477" s="69"/>
      <c r="AB477" s="69"/>
      <c r="AC477" s="69"/>
      <c r="AD477" s="69"/>
      <c r="AE477" s="69"/>
      <c r="AF477" s="69"/>
      <c r="AG477" s="69"/>
    </row>
    <row r="478" spans="11:33" ht="12.75">
      <c r="K478" s="69"/>
      <c r="L478" s="69"/>
      <c r="M478" s="69"/>
      <c r="N478" s="69"/>
      <c r="O478" s="69"/>
      <c r="P478" s="69"/>
      <c r="Q478" s="69"/>
      <c r="R478" s="69"/>
      <c r="S478" s="69"/>
      <c r="T478" s="69"/>
      <c r="U478" s="69"/>
      <c r="V478" s="69"/>
      <c r="W478" s="69"/>
      <c r="X478" s="69"/>
      <c r="Y478" s="69"/>
      <c r="Z478" s="69"/>
      <c r="AA478" s="69"/>
      <c r="AB478" s="69"/>
      <c r="AC478" s="69"/>
      <c r="AD478" s="69"/>
      <c r="AE478" s="69"/>
      <c r="AF478" s="69"/>
      <c r="AG478" s="69"/>
    </row>
    <row r="479" spans="11:33" ht="12.75">
      <c r="K479" s="69"/>
      <c r="L479" s="69"/>
      <c r="M479" s="69"/>
      <c r="N479" s="69"/>
      <c r="O479" s="69"/>
      <c r="P479" s="69"/>
      <c r="Q479" s="69"/>
      <c r="R479" s="69"/>
      <c r="S479" s="69"/>
      <c r="T479" s="69"/>
      <c r="U479" s="69"/>
      <c r="V479" s="69"/>
      <c r="W479" s="69"/>
      <c r="X479" s="69"/>
      <c r="Y479" s="69"/>
      <c r="Z479" s="69"/>
      <c r="AA479" s="69"/>
      <c r="AB479" s="69"/>
      <c r="AC479" s="69"/>
      <c r="AD479" s="69"/>
      <c r="AE479" s="69"/>
      <c r="AF479" s="69"/>
      <c r="AG479" s="69"/>
    </row>
    <row r="480" spans="11:33" ht="12.75">
      <c r="K480" s="69"/>
      <c r="L480" s="69"/>
      <c r="M480" s="69"/>
      <c r="N480" s="69"/>
      <c r="O480" s="69"/>
      <c r="P480" s="69"/>
      <c r="Q480" s="69"/>
      <c r="R480" s="69"/>
      <c r="S480" s="69"/>
      <c r="T480" s="69"/>
      <c r="U480" s="69"/>
      <c r="V480" s="69"/>
      <c r="W480" s="69"/>
      <c r="X480" s="69"/>
      <c r="Y480" s="69"/>
      <c r="Z480" s="69"/>
      <c r="AA480" s="69"/>
      <c r="AB480" s="69"/>
      <c r="AC480" s="69"/>
      <c r="AD480" s="69"/>
      <c r="AE480" s="69"/>
      <c r="AF480" s="69"/>
      <c r="AG480" s="69"/>
    </row>
    <row r="481" spans="11:33" ht="12.75">
      <c r="K481" s="69"/>
      <c r="L481" s="69"/>
      <c r="M481" s="69"/>
      <c r="N481" s="69"/>
      <c r="O481" s="69"/>
      <c r="P481" s="69"/>
      <c r="Q481" s="69"/>
      <c r="R481" s="69"/>
      <c r="S481" s="69"/>
      <c r="T481" s="69"/>
      <c r="U481" s="69"/>
      <c r="V481" s="69"/>
      <c r="W481" s="69"/>
      <c r="X481" s="69"/>
      <c r="Y481" s="69"/>
      <c r="Z481" s="69"/>
      <c r="AA481" s="69"/>
      <c r="AB481" s="69"/>
      <c r="AC481" s="69"/>
      <c r="AD481" s="69"/>
      <c r="AE481" s="69"/>
      <c r="AF481" s="69"/>
      <c r="AG481" s="69"/>
    </row>
    <row r="482" spans="11:33" ht="12.75">
      <c r="K482" s="69"/>
      <c r="L482" s="69"/>
      <c r="M482" s="69"/>
      <c r="N482" s="69"/>
      <c r="O482" s="69"/>
      <c r="P482" s="69"/>
      <c r="Q482" s="69"/>
      <c r="R482" s="69"/>
      <c r="S482" s="69"/>
      <c r="T482" s="69"/>
      <c r="U482" s="69"/>
      <c r="V482" s="69"/>
      <c r="W482" s="69"/>
      <c r="X482" s="69"/>
      <c r="Y482" s="69"/>
      <c r="Z482" s="69"/>
      <c r="AA482" s="69"/>
      <c r="AB482" s="69"/>
      <c r="AC482" s="69"/>
      <c r="AD482" s="69"/>
      <c r="AE482" s="69"/>
      <c r="AF482" s="69"/>
      <c r="AG482" s="69"/>
    </row>
    <row r="483" spans="11:33" ht="12.75">
      <c r="K483" s="69"/>
      <c r="L483" s="69"/>
      <c r="M483" s="69"/>
      <c r="N483" s="69"/>
      <c r="O483" s="69"/>
      <c r="P483" s="69"/>
      <c r="Q483" s="69"/>
      <c r="R483" s="69"/>
      <c r="S483" s="69"/>
      <c r="T483" s="69"/>
      <c r="U483" s="69"/>
      <c r="V483" s="69"/>
      <c r="W483" s="69"/>
      <c r="X483" s="69"/>
      <c r="Y483" s="69"/>
      <c r="Z483" s="69"/>
      <c r="AA483" s="69"/>
      <c r="AB483" s="69"/>
      <c r="AC483" s="69"/>
      <c r="AD483" s="69"/>
      <c r="AE483" s="69"/>
      <c r="AF483" s="69"/>
      <c r="AG483" s="69"/>
    </row>
    <row r="484" spans="11:33" ht="12.75">
      <c r="K484" s="69"/>
      <c r="L484" s="69"/>
      <c r="M484" s="69"/>
      <c r="N484" s="69"/>
      <c r="O484" s="69"/>
      <c r="P484" s="69"/>
      <c r="Q484" s="69"/>
      <c r="R484" s="69"/>
      <c r="S484" s="69"/>
      <c r="T484" s="69"/>
      <c r="U484" s="69"/>
      <c r="V484" s="69"/>
      <c r="W484" s="69"/>
      <c r="X484" s="69"/>
      <c r="Y484" s="69"/>
      <c r="Z484" s="69"/>
      <c r="AA484" s="69"/>
      <c r="AB484" s="69"/>
      <c r="AC484" s="69"/>
      <c r="AD484" s="69"/>
      <c r="AE484" s="69"/>
      <c r="AF484" s="69"/>
      <c r="AG484" s="69"/>
    </row>
    <row r="485" spans="11:33" ht="12.75">
      <c r="K485" s="69"/>
      <c r="L485" s="69"/>
      <c r="M485" s="69"/>
      <c r="N485" s="69"/>
      <c r="O485" s="69"/>
      <c r="P485" s="69"/>
      <c r="Q485" s="69"/>
      <c r="R485" s="69"/>
      <c r="S485" s="69"/>
      <c r="T485" s="69"/>
      <c r="U485" s="69"/>
      <c r="V485" s="69"/>
      <c r="W485" s="69"/>
      <c r="X485" s="69"/>
      <c r="Y485" s="69"/>
      <c r="Z485" s="69"/>
      <c r="AA485" s="69"/>
      <c r="AB485" s="69"/>
      <c r="AC485" s="69"/>
      <c r="AD485" s="69"/>
      <c r="AE485" s="69"/>
      <c r="AF485" s="69"/>
      <c r="AG485" s="69"/>
    </row>
    <row r="486" spans="11:33" ht="12.75">
      <c r="K486" s="69"/>
      <c r="L486" s="69"/>
      <c r="M486" s="69"/>
      <c r="N486" s="69"/>
      <c r="O486" s="69"/>
      <c r="P486" s="69"/>
      <c r="Q486" s="69"/>
      <c r="R486" s="69"/>
      <c r="S486" s="69"/>
      <c r="T486" s="69"/>
      <c r="U486" s="69"/>
      <c r="V486" s="69"/>
      <c r="W486" s="69"/>
      <c r="X486" s="69"/>
      <c r="Y486" s="69"/>
      <c r="Z486" s="69"/>
      <c r="AA486" s="69"/>
      <c r="AB486" s="69"/>
      <c r="AC486" s="69"/>
      <c r="AD486" s="69"/>
      <c r="AE486" s="69"/>
      <c r="AF486" s="69"/>
      <c r="AG486" s="69"/>
    </row>
    <row r="487" spans="11:33" ht="12.75">
      <c r="K487" s="69"/>
      <c r="L487" s="69"/>
      <c r="M487" s="69"/>
      <c r="N487" s="69"/>
      <c r="O487" s="69"/>
      <c r="P487" s="69"/>
      <c r="Q487" s="69"/>
      <c r="R487" s="69"/>
      <c r="S487" s="69"/>
      <c r="T487" s="69"/>
      <c r="U487" s="69"/>
      <c r="V487" s="69"/>
      <c r="W487" s="69"/>
      <c r="X487" s="69"/>
      <c r="Y487" s="69"/>
      <c r="Z487" s="69"/>
      <c r="AA487" s="69"/>
      <c r="AB487" s="69"/>
      <c r="AC487" s="69"/>
      <c r="AD487" s="69"/>
      <c r="AE487" s="69"/>
      <c r="AF487" s="69"/>
      <c r="AG487" s="69"/>
    </row>
    <row r="488" spans="11:33" ht="12.75">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row>
    <row r="489" spans="11:33" ht="12.75">
      <c r="K489" s="69"/>
      <c r="L489" s="69"/>
      <c r="M489" s="69"/>
      <c r="N489" s="69"/>
      <c r="O489" s="69"/>
      <c r="P489" s="69"/>
      <c r="Q489" s="69"/>
      <c r="R489" s="69"/>
      <c r="S489" s="69"/>
      <c r="T489" s="69"/>
      <c r="U489" s="69"/>
      <c r="V489" s="69"/>
      <c r="W489" s="69"/>
      <c r="X489" s="69"/>
      <c r="Y489" s="69"/>
      <c r="Z489" s="69"/>
      <c r="AA489" s="69"/>
      <c r="AB489" s="69"/>
      <c r="AC489" s="69"/>
      <c r="AD489" s="69"/>
      <c r="AE489" s="69"/>
      <c r="AF489" s="69"/>
      <c r="AG489" s="69"/>
    </row>
    <row r="490" spans="11:33" ht="12.75">
      <c r="K490" s="69"/>
      <c r="L490" s="69"/>
      <c r="M490" s="69"/>
      <c r="N490" s="69"/>
      <c r="O490" s="69"/>
      <c r="P490" s="69"/>
      <c r="Q490" s="69"/>
      <c r="R490" s="69"/>
      <c r="S490" s="69"/>
      <c r="T490" s="69"/>
      <c r="U490" s="69"/>
      <c r="V490" s="69"/>
      <c r="W490" s="69"/>
      <c r="X490" s="69"/>
      <c r="Y490" s="69"/>
      <c r="Z490" s="69"/>
      <c r="AA490" s="69"/>
      <c r="AB490" s="69"/>
      <c r="AC490" s="69"/>
      <c r="AD490" s="69"/>
      <c r="AE490" s="69"/>
      <c r="AF490" s="69"/>
      <c r="AG490" s="69"/>
    </row>
    <row r="491" spans="11:33" ht="12.75">
      <c r="K491" s="69"/>
      <c r="L491" s="69"/>
      <c r="M491" s="69"/>
      <c r="N491" s="69"/>
      <c r="O491" s="69"/>
      <c r="P491" s="69"/>
      <c r="Q491" s="69"/>
      <c r="R491" s="69"/>
      <c r="S491" s="69"/>
      <c r="T491" s="69"/>
      <c r="U491" s="69"/>
      <c r="V491" s="69"/>
      <c r="W491" s="69"/>
      <c r="X491" s="69"/>
      <c r="Y491" s="69"/>
      <c r="Z491" s="69"/>
      <c r="AA491" s="69"/>
      <c r="AB491" s="69"/>
      <c r="AC491" s="69"/>
      <c r="AD491" s="69"/>
      <c r="AE491" s="69"/>
      <c r="AF491" s="69"/>
      <c r="AG491" s="69"/>
    </row>
    <row r="492" spans="11:33" ht="12.75">
      <c r="K492" s="69"/>
      <c r="L492" s="69"/>
      <c r="M492" s="69"/>
      <c r="N492" s="69"/>
      <c r="O492" s="69"/>
      <c r="P492" s="69"/>
      <c r="Q492" s="69"/>
      <c r="R492" s="69"/>
      <c r="S492" s="69"/>
      <c r="T492" s="69"/>
      <c r="U492" s="69"/>
      <c r="V492" s="69"/>
      <c r="W492" s="69"/>
      <c r="X492" s="69"/>
      <c r="Y492" s="69"/>
      <c r="Z492" s="69"/>
      <c r="AA492" s="69"/>
      <c r="AB492" s="69"/>
      <c r="AC492" s="69"/>
      <c r="AD492" s="69"/>
      <c r="AE492" s="69"/>
      <c r="AF492" s="69"/>
      <c r="AG492" s="69"/>
    </row>
    <row r="493" spans="11:33" ht="12.75">
      <c r="K493" s="69"/>
      <c r="L493" s="69"/>
      <c r="M493" s="69"/>
      <c r="N493" s="69"/>
      <c r="O493" s="69"/>
      <c r="P493" s="69"/>
      <c r="Q493" s="69"/>
      <c r="R493" s="69"/>
      <c r="S493" s="69"/>
      <c r="T493" s="69"/>
      <c r="U493" s="69"/>
      <c r="V493" s="69"/>
      <c r="W493" s="69"/>
      <c r="X493" s="69"/>
      <c r="Y493" s="69"/>
      <c r="Z493" s="69"/>
      <c r="AA493" s="69"/>
      <c r="AB493" s="69"/>
      <c r="AC493" s="69"/>
      <c r="AD493" s="69"/>
      <c r="AE493" s="69"/>
      <c r="AF493" s="69"/>
      <c r="AG493" s="69"/>
    </row>
    <row r="494" spans="11:33" ht="12.75">
      <c r="K494" s="69"/>
      <c r="L494" s="69"/>
      <c r="M494" s="69"/>
      <c r="N494" s="69"/>
      <c r="O494" s="69"/>
      <c r="P494" s="69"/>
      <c r="Q494" s="69"/>
      <c r="R494" s="69"/>
      <c r="S494" s="69"/>
      <c r="T494" s="69"/>
      <c r="U494" s="69"/>
      <c r="V494" s="69"/>
      <c r="W494" s="69"/>
      <c r="X494" s="69"/>
      <c r="Y494" s="69"/>
      <c r="Z494" s="69"/>
      <c r="AA494" s="69"/>
      <c r="AB494" s="69"/>
      <c r="AC494" s="69"/>
      <c r="AD494" s="69"/>
      <c r="AE494" s="69"/>
      <c r="AF494" s="69"/>
      <c r="AG494" s="69"/>
    </row>
    <row r="495" spans="11:33" ht="12.75">
      <c r="K495" s="69"/>
      <c r="L495" s="69"/>
      <c r="M495" s="69"/>
      <c r="N495" s="69"/>
      <c r="O495" s="69"/>
      <c r="P495" s="69"/>
      <c r="Q495" s="69"/>
      <c r="R495" s="69"/>
      <c r="S495" s="69"/>
      <c r="T495" s="69"/>
      <c r="U495" s="69"/>
      <c r="V495" s="69"/>
      <c r="W495" s="69"/>
      <c r="X495" s="69"/>
      <c r="Y495" s="69"/>
      <c r="Z495" s="69"/>
      <c r="AA495" s="69"/>
      <c r="AB495" s="69"/>
      <c r="AC495" s="69"/>
      <c r="AD495" s="69"/>
      <c r="AE495" s="69"/>
      <c r="AF495" s="69"/>
      <c r="AG495" s="69"/>
    </row>
    <row r="496" spans="11:33" ht="12.75">
      <c r="K496" s="69"/>
      <c r="L496" s="69"/>
      <c r="M496" s="69"/>
      <c r="N496" s="69"/>
      <c r="O496" s="69"/>
      <c r="P496" s="69"/>
      <c r="Q496" s="69"/>
      <c r="R496" s="69"/>
      <c r="S496" s="69"/>
      <c r="T496" s="69"/>
      <c r="U496" s="69"/>
      <c r="V496" s="69"/>
      <c r="W496" s="69"/>
      <c r="X496" s="69"/>
      <c r="Y496" s="69"/>
      <c r="Z496" s="69"/>
      <c r="AA496" s="69"/>
      <c r="AB496" s="69"/>
      <c r="AC496" s="69"/>
      <c r="AD496" s="69"/>
      <c r="AE496" s="69"/>
      <c r="AF496" s="69"/>
      <c r="AG496" s="69"/>
    </row>
    <row r="497" spans="11:33" ht="12.75">
      <c r="K497" s="69"/>
      <c r="L497" s="69"/>
      <c r="M497" s="69"/>
      <c r="N497" s="69"/>
      <c r="O497" s="69"/>
      <c r="P497" s="69"/>
      <c r="Q497" s="69"/>
      <c r="R497" s="69"/>
      <c r="S497" s="69"/>
      <c r="T497" s="69"/>
      <c r="U497" s="69"/>
      <c r="V497" s="69"/>
      <c r="W497" s="69"/>
      <c r="X497" s="69"/>
      <c r="Y497" s="69"/>
      <c r="Z497" s="69"/>
      <c r="AA497" s="69"/>
      <c r="AB497" s="69"/>
      <c r="AC497" s="69"/>
      <c r="AD497" s="69"/>
      <c r="AE497" s="69"/>
      <c r="AF497" s="69"/>
      <c r="AG497" s="69"/>
    </row>
    <row r="498" spans="11:33" ht="12.75">
      <c r="K498" s="69"/>
      <c r="L498" s="69"/>
      <c r="M498" s="69"/>
      <c r="N498" s="69"/>
      <c r="O498" s="69"/>
      <c r="P498" s="69"/>
      <c r="Q498" s="69"/>
      <c r="R498" s="69"/>
      <c r="S498" s="69"/>
      <c r="T498" s="69"/>
      <c r="U498" s="69"/>
      <c r="V498" s="69"/>
      <c r="W498" s="69"/>
      <c r="X498" s="69"/>
      <c r="Y498" s="69"/>
      <c r="Z498" s="69"/>
      <c r="AA498" s="69"/>
      <c r="AB498" s="69"/>
      <c r="AC498" s="69"/>
      <c r="AD498" s="69"/>
      <c r="AE498" s="69"/>
      <c r="AF498" s="69"/>
      <c r="AG498" s="69"/>
    </row>
    <row r="499" spans="11:33" ht="12.75">
      <c r="K499" s="69"/>
      <c r="L499" s="69"/>
      <c r="M499" s="69"/>
      <c r="N499" s="69"/>
      <c r="O499" s="69"/>
      <c r="P499" s="69"/>
      <c r="Q499" s="69"/>
      <c r="R499" s="69"/>
      <c r="S499" s="69"/>
      <c r="T499" s="69"/>
      <c r="U499" s="69"/>
      <c r="V499" s="69"/>
      <c r="W499" s="69"/>
      <c r="X499" s="69"/>
      <c r="Y499" s="69"/>
      <c r="Z499" s="69"/>
      <c r="AA499" s="69"/>
      <c r="AB499" s="69"/>
      <c r="AC499" s="69"/>
      <c r="AD499" s="69"/>
      <c r="AE499" s="69"/>
      <c r="AF499" s="69"/>
      <c r="AG499" s="69"/>
    </row>
    <row r="500" spans="11:33" ht="12.75">
      <c r="K500" s="69"/>
      <c r="L500" s="69"/>
      <c r="M500" s="69"/>
      <c r="N500" s="69"/>
      <c r="O500" s="69"/>
      <c r="P500" s="69"/>
      <c r="Q500" s="69"/>
      <c r="R500" s="69"/>
      <c r="S500" s="69"/>
      <c r="T500" s="69"/>
      <c r="U500" s="69"/>
      <c r="V500" s="69"/>
      <c r="W500" s="69"/>
      <c r="X500" s="69"/>
      <c r="Y500" s="69"/>
      <c r="Z500" s="69"/>
      <c r="AA500" s="69"/>
      <c r="AB500" s="69"/>
      <c r="AC500" s="69"/>
      <c r="AD500" s="69"/>
      <c r="AE500" s="69"/>
      <c r="AF500" s="69"/>
      <c r="AG500" s="69"/>
    </row>
    <row r="501" spans="11:33" ht="12.75">
      <c r="K501" s="69"/>
      <c r="L501" s="69"/>
      <c r="M501" s="69"/>
      <c r="N501" s="69"/>
      <c r="O501" s="69"/>
      <c r="P501" s="69"/>
      <c r="Q501" s="69"/>
      <c r="R501" s="69"/>
      <c r="S501" s="69"/>
      <c r="T501" s="69"/>
      <c r="U501" s="69"/>
      <c r="V501" s="69"/>
      <c r="W501" s="69"/>
      <c r="X501" s="69"/>
      <c r="Y501" s="69"/>
      <c r="Z501" s="69"/>
      <c r="AA501" s="69"/>
      <c r="AB501" s="69"/>
      <c r="AC501" s="69"/>
      <c r="AD501" s="69"/>
      <c r="AE501" s="69"/>
      <c r="AF501" s="69"/>
      <c r="AG501" s="69"/>
    </row>
    <row r="502" spans="11:33" ht="12.75">
      <c r="K502" s="69"/>
      <c r="L502" s="69"/>
      <c r="M502" s="69"/>
      <c r="N502" s="69"/>
      <c r="O502" s="69"/>
      <c r="P502" s="69"/>
      <c r="Q502" s="69"/>
      <c r="R502" s="69"/>
      <c r="S502" s="69"/>
      <c r="T502" s="69"/>
      <c r="U502" s="69"/>
      <c r="V502" s="69"/>
      <c r="W502" s="69"/>
      <c r="X502" s="69"/>
      <c r="Y502" s="69"/>
      <c r="Z502" s="69"/>
      <c r="AA502" s="69"/>
      <c r="AB502" s="69"/>
      <c r="AC502" s="69"/>
      <c r="AD502" s="69"/>
      <c r="AE502" s="69"/>
      <c r="AF502" s="69"/>
      <c r="AG502" s="69"/>
    </row>
    <row r="503" spans="11:33" ht="12.75">
      <c r="K503" s="69"/>
      <c r="L503" s="69"/>
      <c r="M503" s="69"/>
      <c r="N503" s="69"/>
      <c r="O503" s="69"/>
      <c r="P503" s="69"/>
      <c r="Q503" s="69"/>
      <c r="R503" s="69"/>
      <c r="S503" s="69"/>
      <c r="T503" s="69"/>
      <c r="U503" s="69"/>
      <c r="V503" s="69"/>
      <c r="W503" s="69"/>
      <c r="X503" s="69"/>
      <c r="Y503" s="69"/>
      <c r="Z503" s="69"/>
      <c r="AA503" s="69"/>
      <c r="AB503" s="69"/>
      <c r="AC503" s="69"/>
      <c r="AD503" s="69"/>
      <c r="AE503" s="69"/>
      <c r="AF503" s="69"/>
      <c r="AG503" s="69"/>
    </row>
    <row r="504" spans="11:33" ht="12.75">
      <c r="K504" s="69"/>
      <c r="L504" s="69"/>
      <c r="M504" s="69"/>
      <c r="N504" s="69"/>
      <c r="O504" s="69"/>
      <c r="P504" s="69"/>
      <c r="Q504" s="69"/>
      <c r="R504" s="69"/>
      <c r="S504" s="69"/>
      <c r="T504" s="69"/>
      <c r="U504" s="69"/>
      <c r="V504" s="69"/>
      <c r="W504" s="69"/>
      <c r="X504" s="69"/>
      <c r="Y504" s="69"/>
      <c r="Z504" s="69"/>
      <c r="AA504" s="69"/>
      <c r="AB504" s="69"/>
      <c r="AC504" s="69"/>
      <c r="AD504" s="69"/>
      <c r="AE504" s="69"/>
      <c r="AF504" s="69"/>
      <c r="AG504" s="69"/>
    </row>
    <row r="505" spans="11:33" ht="12.75">
      <c r="K505" s="69"/>
      <c r="L505" s="69"/>
      <c r="M505" s="69"/>
      <c r="N505" s="69"/>
      <c r="O505" s="69"/>
      <c r="P505" s="69"/>
      <c r="Q505" s="69"/>
      <c r="R505" s="69"/>
      <c r="S505" s="69"/>
      <c r="T505" s="69"/>
      <c r="U505" s="69"/>
      <c r="V505" s="69"/>
      <c r="W505" s="69"/>
      <c r="X505" s="69"/>
      <c r="Y505" s="69"/>
      <c r="Z505" s="69"/>
      <c r="AA505" s="69"/>
      <c r="AB505" s="69"/>
      <c r="AC505" s="69"/>
      <c r="AD505" s="69"/>
      <c r="AE505" s="69"/>
      <c r="AF505" s="69"/>
      <c r="AG505" s="69"/>
    </row>
    <row r="506" spans="11:33" ht="12.75">
      <c r="K506" s="69"/>
      <c r="L506" s="69"/>
      <c r="M506" s="69"/>
      <c r="N506" s="69"/>
      <c r="O506" s="69"/>
      <c r="P506" s="69"/>
      <c r="Q506" s="69"/>
      <c r="R506" s="69"/>
      <c r="S506" s="69"/>
      <c r="T506" s="69"/>
      <c r="U506" s="69"/>
      <c r="V506" s="69"/>
      <c r="W506" s="69"/>
      <c r="X506" s="69"/>
      <c r="Y506" s="69"/>
      <c r="Z506" s="69"/>
      <c r="AA506" s="69"/>
      <c r="AB506" s="69"/>
      <c r="AC506" s="69"/>
      <c r="AD506" s="69"/>
      <c r="AE506" s="69"/>
      <c r="AF506" s="69"/>
      <c r="AG506" s="69"/>
    </row>
    <row r="507" spans="11:33" ht="12.75">
      <c r="K507" s="69"/>
      <c r="L507" s="69"/>
      <c r="M507" s="69"/>
      <c r="N507" s="69"/>
      <c r="O507" s="69"/>
      <c r="P507" s="69"/>
      <c r="Q507" s="69"/>
      <c r="R507" s="69"/>
      <c r="S507" s="69"/>
      <c r="T507" s="69"/>
      <c r="U507" s="69"/>
      <c r="V507" s="69"/>
      <c r="W507" s="69"/>
      <c r="X507" s="69"/>
      <c r="Y507" s="69"/>
      <c r="Z507" s="69"/>
      <c r="AA507" s="69"/>
      <c r="AB507" s="69"/>
      <c r="AC507" s="69"/>
      <c r="AD507" s="69"/>
      <c r="AE507" s="69"/>
      <c r="AF507" s="69"/>
      <c r="AG507" s="69"/>
    </row>
    <row r="508" spans="11:33" ht="12.75">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row>
    <row r="509" spans="11:33" ht="12.75">
      <c r="K509" s="69"/>
      <c r="L509" s="69"/>
      <c r="M509" s="69"/>
      <c r="N509" s="69"/>
      <c r="O509" s="69"/>
      <c r="P509" s="69"/>
      <c r="Q509" s="69"/>
      <c r="R509" s="69"/>
      <c r="S509" s="69"/>
      <c r="T509" s="69"/>
      <c r="U509" s="69"/>
      <c r="V509" s="69"/>
      <c r="W509" s="69"/>
      <c r="X509" s="69"/>
      <c r="Y509" s="69"/>
      <c r="Z509" s="69"/>
      <c r="AA509" s="69"/>
      <c r="AB509" s="69"/>
      <c r="AC509" s="69"/>
      <c r="AD509" s="69"/>
      <c r="AE509" s="69"/>
      <c r="AF509" s="69"/>
      <c r="AG509" s="69"/>
    </row>
    <row r="510" spans="11:33" ht="12.75">
      <c r="K510" s="69"/>
      <c r="L510" s="69"/>
      <c r="M510" s="69"/>
      <c r="N510" s="69"/>
      <c r="O510" s="69"/>
      <c r="P510" s="69"/>
      <c r="Q510" s="69"/>
      <c r="R510" s="69"/>
      <c r="S510" s="69"/>
      <c r="T510" s="69"/>
      <c r="U510" s="69"/>
      <c r="V510" s="69"/>
      <c r="W510" s="69"/>
      <c r="X510" s="69"/>
      <c r="Y510" s="69"/>
      <c r="Z510" s="69"/>
      <c r="AA510" s="69"/>
      <c r="AB510" s="69"/>
      <c r="AC510" s="69"/>
      <c r="AD510" s="69"/>
      <c r="AE510" s="69"/>
      <c r="AF510" s="69"/>
      <c r="AG510" s="69"/>
    </row>
    <row r="511" spans="11:33" ht="12.75">
      <c r="K511" s="69"/>
      <c r="L511" s="69"/>
      <c r="M511" s="69"/>
      <c r="N511" s="69"/>
      <c r="O511" s="69"/>
      <c r="P511" s="69"/>
      <c r="Q511" s="69"/>
      <c r="R511" s="69"/>
      <c r="S511" s="69"/>
      <c r="T511" s="69"/>
      <c r="U511" s="69"/>
      <c r="V511" s="69"/>
      <c r="W511" s="69"/>
      <c r="X511" s="69"/>
      <c r="Y511" s="69"/>
      <c r="Z511" s="69"/>
      <c r="AA511" s="69"/>
      <c r="AB511" s="69"/>
      <c r="AC511" s="69"/>
      <c r="AD511" s="69"/>
      <c r="AE511" s="69"/>
      <c r="AF511" s="69"/>
      <c r="AG511" s="69"/>
    </row>
    <row r="512" spans="11:33" ht="12.75">
      <c r="K512" s="69"/>
      <c r="L512" s="69"/>
      <c r="M512" s="69"/>
      <c r="N512" s="69"/>
      <c r="O512" s="69"/>
      <c r="P512" s="69"/>
      <c r="Q512" s="69"/>
      <c r="R512" s="69"/>
      <c r="S512" s="69"/>
      <c r="T512" s="69"/>
      <c r="U512" s="69"/>
      <c r="V512" s="69"/>
      <c r="W512" s="69"/>
      <c r="X512" s="69"/>
      <c r="Y512" s="69"/>
      <c r="Z512" s="69"/>
      <c r="AA512" s="69"/>
      <c r="AB512" s="69"/>
      <c r="AC512" s="69"/>
      <c r="AD512" s="69"/>
      <c r="AE512" s="69"/>
      <c r="AF512" s="69"/>
      <c r="AG512" s="69"/>
    </row>
    <row r="513" spans="11:33" ht="12.75">
      <c r="K513" s="69"/>
      <c r="L513" s="69"/>
      <c r="M513" s="69"/>
      <c r="N513" s="69"/>
      <c r="O513" s="69"/>
      <c r="P513" s="69"/>
      <c r="Q513" s="69"/>
      <c r="R513" s="69"/>
      <c r="S513" s="69"/>
      <c r="T513" s="69"/>
      <c r="U513" s="69"/>
      <c r="V513" s="69"/>
      <c r="W513" s="69"/>
      <c r="X513" s="69"/>
      <c r="Y513" s="69"/>
      <c r="Z513" s="69"/>
      <c r="AA513" s="69"/>
      <c r="AB513" s="69"/>
      <c r="AC513" s="69"/>
      <c r="AD513" s="69"/>
      <c r="AE513" s="69"/>
      <c r="AF513" s="69"/>
      <c r="AG513" s="69"/>
    </row>
    <row r="514" spans="11:33" ht="12.75">
      <c r="K514" s="69"/>
      <c r="L514" s="69"/>
      <c r="M514" s="69"/>
      <c r="N514" s="69"/>
      <c r="O514" s="69"/>
      <c r="P514" s="69"/>
      <c r="Q514" s="69"/>
      <c r="R514" s="69"/>
      <c r="S514" s="69"/>
      <c r="T514" s="69"/>
      <c r="U514" s="69"/>
      <c r="V514" s="69"/>
      <c r="W514" s="69"/>
      <c r="X514" s="69"/>
      <c r="Y514" s="69"/>
      <c r="Z514" s="69"/>
      <c r="AA514" s="69"/>
      <c r="AB514" s="69"/>
      <c r="AC514" s="69"/>
      <c r="AD514" s="69"/>
      <c r="AE514" s="69"/>
      <c r="AF514" s="69"/>
      <c r="AG514" s="69"/>
    </row>
    <row r="515" spans="11:33" ht="12.75">
      <c r="K515" s="69"/>
      <c r="L515" s="69"/>
      <c r="M515" s="69"/>
      <c r="N515" s="69"/>
      <c r="O515" s="69"/>
      <c r="P515" s="69"/>
      <c r="Q515" s="69"/>
      <c r="R515" s="69"/>
      <c r="S515" s="69"/>
      <c r="T515" s="69"/>
      <c r="U515" s="69"/>
      <c r="V515" s="69"/>
      <c r="W515" s="69"/>
      <c r="X515" s="69"/>
      <c r="Y515" s="69"/>
      <c r="Z515" s="69"/>
      <c r="AA515" s="69"/>
      <c r="AB515" s="69"/>
      <c r="AC515" s="69"/>
      <c r="AD515" s="69"/>
      <c r="AE515" s="69"/>
      <c r="AF515" s="69"/>
      <c r="AG515" s="69"/>
    </row>
    <row r="516" spans="11:33" ht="12.75">
      <c r="K516" s="69"/>
      <c r="L516" s="69"/>
      <c r="M516" s="69"/>
      <c r="N516" s="69"/>
      <c r="O516" s="69"/>
      <c r="P516" s="69"/>
      <c r="Q516" s="69"/>
      <c r="R516" s="69"/>
      <c r="S516" s="69"/>
      <c r="T516" s="69"/>
      <c r="U516" s="69"/>
      <c r="V516" s="69"/>
      <c r="W516" s="69"/>
      <c r="X516" s="69"/>
      <c r="Y516" s="69"/>
      <c r="Z516" s="69"/>
      <c r="AA516" s="69"/>
      <c r="AB516" s="69"/>
      <c r="AC516" s="69"/>
      <c r="AD516" s="69"/>
      <c r="AE516" s="69"/>
      <c r="AF516" s="69"/>
      <c r="AG516" s="69"/>
    </row>
    <row r="517" spans="11:33" ht="12.75">
      <c r="K517" s="69"/>
      <c r="L517" s="69"/>
      <c r="M517" s="69"/>
      <c r="N517" s="69"/>
      <c r="O517" s="69"/>
      <c r="P517" s="69"/>
      <c r="Q517" s="69"/>
      <c r="R517" s="69"/>
      <c r="S517" s="69"/>
      <c r="T517" s="69"/>
      <c r="U517" s="69"/>
      <c r="V517" s="69"/>
      <c r="W517" s="69"/>
      <c r="X517" s="69"/>
      <c r="Y517" s="69"/>
      <c r="Z517" s="69"/>
      <c r="AA517" s="69"/>
      <c r="AB517" s="69"/>
      <c r="AC517" s="69"/>
      <c r="AD517" s="69"/>
      <c r="AE517" s="69"/>
      <c r="AF517" s="69"/>
      <c r="AG517" s="69"/>
    </row>
    <row r="518" spans="11:33" ht="12.75">
      <c r="K518" s="69"/>
      <c r="L518" s="69"/>
      <c r="M518" s="69"/>
      <c r="N518" s="69"/>
      <c r="O518" s="69"/>
      <c r="P518" s="69"/>
      <c r="Q518" s="69"/>
      <c r="R518" s="69"/>
      <c r="S518" s="69"/>
      <c r="T518" s="69"/>
      <c r="U518" s="69"/>
      <c r="V518" s="69"/>
      <c r="W518" s="69"/>
      <c r="X518" s="69"/>
      <c r="Y518" s="69"/>
      <c r="Z518" s="69"/>
      <c r="AA518" s="69"/>
      <c r="AB518" s="69"/>
      <c r="AC518" s="69"/>
      <c r="AD518" s="69"/>
      <c r="AE518" s="69"/>
      <c r="AF518" s="69"/>
      <c r="AG518" s="69"/>
    </row>
    <row r="519" spans="11:33" ht="12.75">
      <c r="K519" s="69"/>
      <c r="L519" s="69"/>
      <c r="M519" s="69"/>
      <c r="N519" s="69"/>
      <c r="O519" s="69"/>
      <c r="P519" s="69"/>
      <c r="Q519" s="69"/>
      <c r="R519" s="69"/>
      <c r="S519" s="69"/>
      <c r="T519" s="69"/>
      <c r="U519" s="69"/>
      <c r="V519" s="69"/>
      <c r="W519" s="69"/>
      <c r="X519" s="69"/>
      <c r="Y519" s="69"/>
      <c r="Z519" s="69"/>
      <c r="AA519" s="69"/>
      <c r="AB519" s="69"/>
      <c r="AC519" s="69"/>
      <c r="AD519" s="69"/>
      <c r="AE519" s="69"/>
      <c r="AF519" s="69"/>
      <c r="AG519" s="69"/>
    </row>
    <row r="520" spans="11:33" ht="12.75">
      <c r="K520" s="69"/>
      <c r="L520" s="69"/>
      <c r="M520" s="69"/>
      <c r="N520" s="69"/>
      <c r="O520" s="69"/>
      <c r="P520" s="69"/>
      <c r="Q520" s="69"/>
      <c r="R520" s="69"/>
      <c r="S520" s="69"/>
      <c r="T520" s="69"/>
      <c r="U520" s="69"/>
      <c r="V520" s="69"/>
      <c r="W520" s="69"/>
      <c r="X520" s="69"/>
      <c r="Y520" s="69"/>
      <c r="Z520" s="69"/>
      <c r="AA520" s="69"/>
      <c r="AB520" s="69"/>
      <c r="AC520" s="69"/>
      <c r="AD520" s="69"/>
      <c r="AE520" s="69"/>
      <c r="AF520" s="69"/>
      <c r="AG520" s="69"/>
    </row>
    <row r="521" spans="11:33" ht="12.75">
      <c r="K521" s="69"/>
      <c r="L521" s="69"/>
      <c r="M521" s="69"/>
      <c r="N521" s="69"/>
      <c r="O521" s="69"/>
      <c r="P521" s="69"/>
      <c r="Q521" s="69"/>
      <c r="R521" s="69"/>
      <c r="S521" s="69"/>
      <c r="T521" s="69"/>
      <c r="U521" s="69"/>
      <c r="V521" s="69"/>
      <c r="W521" s="69"/>
      <c r="X521" s="69"/>
      <c r="Y521" s="69"/>
      <c r="Z521" s="69"/>
      <c r="AA521" s="69"/>
      <c r="AB521" s="69"/>
      <c r="AC521" s="69"/>
      <c r="AD521" s="69"/>
      <c r="AE521" s="69"/>
      <c r="AF521" s="69"/>
      <c r="AG521" s="69"/>
    </row>
    <row r="522" spans="11:33" ht="12.75">
      <c r="K522" s="69"/>
      <c r="L522" s="69"/>
      <c r="M522" s="69"/>
      <c r="N522" s="69"/>
      <c r="O522" s="69"/>
      <c r="P522" s="69"/>
      <c r="Q522" s="69"/>
      <c r="R522" s="69"/>
      <c r="S522" s="69"/>
      <c r="T522" s="69"/>
      <c r="U522" s="69"/>
      <c r="V522" s="69"/>
      <c r="W522" s="69"/>
      <c r="X522" s="69"/>
      <c r="Y522" s="69"/>
      <c r="Z522" s="69"/>
      <c r="AA522" s="69"/>
      <c r="AB522" s="69"/>
      <c r="AC522" s="69"/>
      <c r="AD522" s="69"/>
      <c r="AE522" s="69"/>
      <c r="AF522" s="69"/>
      <c r="AG522" s="69"/>
    </row>
    <row r="523" spans="11:33" ht="12.75">
      <c r="K523" s="69"/>
      <c r="L523" s="69"/>
      <c r="M523" s="69"/>
      <c r="N523" s="69"/>
      <c r="O523" s="69"/>
      <c r="P523" s="69"/>
      <c r="Q523" s="69"/>
      <c r="R523" s="69"/>
      <c r="S523" s="69"/>
      <c r="T523" s="69"/>
      <c r="U523" s="69"/>
      <c r="V523" s="69"/>
      <c r="W523" s="69"/>
      <c r="X523" s="69"/>
      <c r="Y523" s="69"/>
      <c r="Z523" s="69"/>
      <c r="AA523" s="69"/>
      <c r="AB523" s="69"/>
      <c r="AC523" s="69"/>
      <c r="AD523" s="69"/>
      <c r="AE523" s="69"/>
      <c r="AF523" s="69"/>
      <c r="AG523" s="69"/>
    </row>
    <row r="524" spans="11:33" ht="12.75">
      <c r="K524" s="69"/>
      <c r="L524" s="69"/>
      <c r="M524" s="69"/>
      <c r="N524" s="69"/>
      <c r="O524" s="69"/>
      <c r="P524" s="69"/>
      <c r="Q524" s="69"/>
      <c r="R524" s="69"/>
      <c r="S524" s="69"/>
      <c r="T524" s="69"/>
      <c r="U524" s="69"/>
      <c r="V524" s="69"/>
      <c r="W524" s="69"/>
      <c r="X524" s="69"/>
      <c r="Y524" s="69"/>
      <c r="Z524" s="69"/>
      <c r="AA524" s="69"/>
      <c r="AB524" s="69"/>
      <c r="AC524" s="69"/>
      <c r="AD524" s="69"/>
      <c r="AE524" s="69"/>
      <c r="AF524" s="69"/>
      <c r="AG524" s="69"/>
    </row>
    <row r="525" spans="11:33" ht="12.75">
      <c r="K525" s="69"/>
      <c r="L525" s="69"/>
      <c r="M525" s="69"/>
      <c r="N525" s="69"/>
      <c r="O525" s="69"/>
      <c r="P525" s="69"/>
      <c r="Q525" s="69"/>
      <c r="R525" s="69"/>
      <c r="S525" s="69"/>
      <c r="T525" s="69"/>
      <c r="U525" s="69"/>
      <c r="V525" s="69"/>
      <c r="W525" s="69"/>
      <c r="X525" s="69"/>
      <c r="Y525" s="69"/>
      <c r="Z525" s="69"/>
      <c r="AA525" s="69"/>
      <c r="AB525" s="69"/>
      <c r="AC525" s="69"/>
      <c r="AD525" s="69"/>
      <c r="AE525" s="69"/>
      <c r="AF525" s="69"/>
      <c r="AG525" s="69"/>
    </row>
    <row r="526" spans="11:33" ht="12.75">
      <c r="K526" s="69"/>
      <c r="L526" s="69"/>
      <c r="M526" s="69"/>
      <c r="N526" s="69"/>
      <c r="O526" s="69"/>
      <c r="P526" s="69"/>
      <c r="Q526" s="69"/>
      <c r="R526" s="69"/>
      <c r="S526" s="69"/>
      <c r="T526" s="69"/>
      <c r="U526" s="69"/>
      <c r="V526" s="69"/>
      <c r="W526" s="69"/>
      <c r="X526" s="69"/>
      <c r="Y526" s="69"/>
      <c r="Z526" s="69"/>
      <c r="AA526" s="69"/>
      <c r="AB526" s="69"/>
      <c r="AC526" s="69"/>
      <c r="AD526" s="69"/>
      <c r="AE526" s="69"/>
      <c r="AF526" s="69"/>
      <c r="AG526" s="69"/>
    </row>
    <row r="527" spans="11:33" ht="12.75">
      <c r="K527" s="69"/>
      <c r="L527" s="69"/>
      <c r="M527" s="69"/>
      <c r="N527" s="69"/>
      <c r="O527" s="69"/>
      <c r="P527" s="69"/>
      <c r="Q527" s="69"/>
      <c r="R527" s="69"/>
      <c r="S527" s="69"/>
      <c r="T527" s="69"/>
      <c r="U527" s="69"/>
      <c r="V527" s="69"/>
      <c r="W527" s="69"/>
      <c r="X527" s="69"/>
      <c r="Y527" s="69"/>
      <c r="Z527" s="69"/>
      <c r="AA527" s="69"/>
      <c r="AB527" s="69"/>
      <c r="AC527" s="69"/>
      <c r="AD527" s="69"/>
      <c r="AE527" s="69"/>
      <c r="AF527" s="69"/>
      <c r="AG527" s="69"/>
    </row>
    <row r="528" spans="11:33" ht="12.75">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row>
    <row r="529" spans="11:33" ht="12.75">
      <c r="K529" s="69"/>
      <c r="L529" s="69"/>
      <c r="M529" s="69"/>
      <c r="N529" s="69"/>
      <c r="O529" s="69"/>
      <c r="P529" s="69"/>
      <c r="Q529" s="69"/>
      <c r="R529" s="69"/>
      <c r="S529" s="69"/>
      <c r="T529" s="69"/>
      <c r="U529" s="69"/>
      <c r="V529" s="69"/>
      <c r="W529" s="69"/>
      <c r="X529" s="69"/>
      <c r="Y529" s="69"/>
      <c r="Z529" s="69"/>
      <c r="AA529" s="69"/>
      <c r="AB529" s="69"/>
      <c r="AC529" s="69"/>
      <c r="AD529" s="69"/>
      <c r="AE529" s="69"/>
      <c r="AF529" s="69"/>
      <c r="AG529" s="69"/>
    </row>
    <row r="530" spans="11:33" ht="12.75">
      <c r="K530" s="69"/>
      <c r="L530" s="69"/>
      <c r="M530" s="69"/>
      <c r="N530" s="69"/>
      <c r="O530" s="69"/>
      <c r="P530" s="69"/>
      <c r="Q530" s="69"/>
      <c r="R530" s="69"/>
      <c r="S530" s="69"/>
      <c r="T530" s="69"/>
      <c r="U530" s="69"/>
      <c r="V530" s="69"/>
      <c r="W530" s="69"/>
      <c r="X530" s="69"/>
      <c r="Y530" s="69"/>
      <c r="Z530" s="69"/>
      <c r="AA530" s="69"/>
      <c r="AB530" s="69"/>
      <c r="AC530" s="69"/>
      <c r="AD530" s="69"/>
      <c r="AE530" s="69"/>
      <c r="AF530" s="69"/>
      <c r="AG530" s="69"/>
    </row>
    <row r="531" spans="11:33" ht="12.75">
      <c r="K531" s="69"/>
      <c r="L531" s="69"/>
      <c r="M531" s="69"/>
      <c r="N531" s="69"/>
      <c r="O531" s="69"/>
      <c r="P531" s="69"/>
      <c r="Q531" s="69"/>
      <c r="R531" s="69"/>
      <c r="S531" s="69"/>
      <c r="T531" s="69"/>
      <c r="U531" s="69"/>
      <c r="V531" s="69"/>
      <c r="W531" s="69"/>
      <c r="X531" s="69"/>
      <c r="Y531" s="69"/>
      <c r="Z531" s="69"/>
      <c r="AA531" s="69"/>
      <c r="AB531" s="69"/>
      <c r="AC531" s="69"/>
      <c r="AD531" s="69"/>
      <c r="AE531" s="69"/>
      <c r="AF531" s="69"/>
      <c r="AG531" s="69"/>
    </row>
    <row r="532" spans="11:33" ht="12.75">
      <c r="K532" s="69"/>
      <c r="L532" s="69"/>
      <c r="M532" s="69"/>
      <c r="N532" s="69"/>
      <c r="O532" s="69"/>
      <c r="P532" s="69"/>
      <c r="Q532" s="69"/>
      <c r="R532" s="69"/>
      <c r="S532" s="69"/>
      <c r="T532" s="69"/>
      <c r="U532" s="69"/>
      <c r="V532" s="69"/>
      <c r="W532" s="69"/>
      <c r="X532" s="69"/>
      <c r="Y532" s="69"/>
      <c r="Z532" s="69"/>
      <c r="AA532" s="69"/>
      <c r="AB532" s="69"/>
      <c r="AC532" s="69"/>
      <c r="AD532" s="69"/>
      <c r="AE532" s="69"/>
      <c r="AF532" s="69"/>
      <c r="AG532" s="69"/>
    </row>
    <row r="533" spans="11:33" ht="12.75">
      <c r="K533" s="69"/>
      <c r="L533" s="69"/>
      <c r="M533" s="69"/>
      <c r="N533" s="69"/>
      <c r="O533" s="69"/>
      <c r="P533" s="69"/>
      <c r="Q533" s="69"/>
      <c r="R533" s="69"/>
      <c r="S533" s="69"/>
      <c r="T533" s="69"/>
      <c r="U533" s="69"/>
      <c r="V533" s="69"/>
      <c r="W533" s="69"/>
      <c r="X533" s="69"/>
      <c r="Y533" s="69"/>
      <c r="Z533" s="69"/>
      <c r="AA533" s="69"/>
      <c r="AB533" s="69"/>
      <c r="AC533" s="69"/>
      <c r="AD533" s="69"/>
      <c r="AE533" s="69"/>
      <c r="AF533" s="69"/>
      <c r="AG533" s="69"/>
    </row>
    <row r="534" spans="11:33" ht="12.75">
      <c r="K534" s="69"/>
      <c r="L534" s="69"/>
      <c r="M534" s="69"/>
      <c r="N534" s="69"/>
      <c r="O534" s="69"/>
      <c r="P534" s="69"/>
      <c r="Q534" s="69"/>
      <c r="R534" s="69"/>
      <c r="S534" s="69"/>
      <c r="T534" s="69"/>
      <c r="U534" s="69"/>
      <c r="V534" s="69"/>
      <c r="W534" s="69"/>
      <c r="X534" s="69"/>
      <c r="Y534" s="69"/>
      <c r="Z534" s="69"/>
      <c r="AA534" s="69"/>
      <c r="AB534" s="69"/>
      <c r="AC534" s="69"/>
      <c r="AD534" s="69"/>
      <c r="AE534" s="69"/>
      <c r="AF534" s="69"/>
      <c r="AG534" s="69"/>
    </row>
    <row r="535" spans="11:33" ht="12.75">
      <c r="K535" s="69"/>
      <c r="L535" s="69"/>
      <c r="M535" s="69"/>
      <c r="N535" s="69"/>
      <c r="O535" s="69"/>
      <c r="P535" s="69"/>
      <c r="Q535" s="69"/>
      <c r="R535" s="69"/>
      <c r="S535" s="69"/>
      <c r="T535" s="69"/>
      <c r="U535" s="69"/>
      <c r="V535" s="69"/>
      <c r="W535" s="69"/>
      <c r="X535" s="69"/>
      <c r="Y535" s="69"/>
      <c r="Z535" s="69"/>
      <c r="AA535" s="69"/>
      <c r="AB535" s="69"/>
      <c r="AC535" s="69"/>
      <c r="AD535" s="69"/>
      <c r="AE535" s="69"/>
      <c r="AF535" s="69"/>
      <c r="AG535" s="69"/>
    </row>
    <row r="536" spans="11:33" ht="12.75">
      <c r="K536" s="69"/>
      <c r="L536" s="69"/>
      <c r="M536" s="69"/>
      <c r="N536" s="69"/>
      <c r="O536" s="69"/>
      <c r="P536" s="69"/>
      <c r="Q536" s="69"/>
      <c r="R536" s="69"/>
      <c r="S536" s="69"/>
      <c r="T536" s="69"/>
      <c r="U536" s="69"/>
      <c r="V536" s="69"/>
      <c r="W536" s="69"/>
      <c r="X536" s="69"/>
      <c r="Y536" s="69"/>
      <c r="Z536" s="69"/>
      <c r="AA536" s="69"/>
      <c r="AB536" s="69"/>
      <c r="AC536" s="69"/>
      <c r="AD536" s="69"/>
      <c r="AE536" s="69"/>
      <c r="AF536" s="69"/>
      <c r="AG536" s="69"/>
    </row>
    <row r="537" spans="11:33" ht="12.75">
      <c r="K537" s="69"/>
      <c r="L537" s="69"/>
      <c r="M537" s="69"/>
      <c r="N537" s="69"/>
      <c r="O537" s="69"/>
      <c r="P537" s="69"/>
      <c r="Q537" s="69"/>
      <c r="R537" s="69"/>
      <c r="S537" s="69"/>
      <c r="T537" s="69"/>
      <c r="U537" s="69"/>
      <c r="V537" s="69"/>
      <c r="W537" s="69"/>
      <c r="X537" s="69"/>
      <c r="Y537" s="69"/>
      <c r="Z537" s="69"/>
      <c r="AA537" s="69"/>
      <c r="AB537" s="69"/>
      <c r="AC537" s="69"/>
      <c r="AD537" s="69"/>
      <c r="AE537" s="69"/>
      <c r="AF537" s="69"/>
      <c r="AG537" s="69"/>
    </row>
    <row r="538" spans="11:33" ht="12.75">
      <c r="K538" s="69"/>
      <c r="L538" s="69"/>
      <c r="M538" s="69"/>
      <c r="N538" s="69"/>
      <c r="O538" s="69"/>
      <c r="P538" s="69"/>
      <c r="Q538" s="69"/>
      <c r="R538" s="69"/>
      <c r="S538" s="69"/>
      <c r="T538" s="69"/>
      <c r="U538" s="69"/>
      <c r="V538" s="69"/>
      <c r="W538" s="69"/>
      <c r="X538" s="69"/>
      <c r="Y538" s="69"/>
      <c r="Z538" s="69"/>
      <c r="AA538" s="69"/>
      <c r="AB538" s="69"/>
      <c r="AC538" s="69"/>
      <c r="AD538" s="69"/>
      <c r="AE538" s="69"/>
      <c r="AF538" s="69"/>
      <c r="AG538" s="69"/>
    </row>
    <row r="539" spans="11:33" ht="12.75">
      <c r="K539" s="69"/>
      <c r="L539" s="69"/>
      <c r="M539" s="69"/>
      <c r="N539" s="69"/>
      <c r="O539" s="69"/>
      <c r="P539" s="69"/>
      <c r="Q539" s="69"/>
      <c r="R539" s="69"/>
      <c r="S539" s="69"/>
      <c r="T539" s="69"/>
      <c r="U539" s="69"/>
      <c r="V539" s="69"/>
      <c r="W539" s="69"/>
      <c r="X539" s="69"/>
      <c r="Y539" s="69"/>
      <c r="Z539" s="69"/>
      <c r="AA539" s="69"/>
      <c r="AB539" s="69"/>
      <c r="AC539" s="69"/>
      <c r="AD539" s="69"/>
      <c r="AE539" s="69"/>
      <c r="AF539" s="69"/>
      <c r="AG539" s="69"/>
    </row>
    <row r="540" spans="11:33" ht="12.75">
      <c r="K540" s="69"/>
      <c r="L540" s="69"/>
      <c r="M540" s="69"/>
      <c r="N540" s="69"/>
      <c r="O540" s="69"/>
      <c r="P540" s="69"/>
      <c r="Q540" s="69"/>
      <c r="R540" s="69"/>
      <c r="S540" s="69"/>
      <c r="T540" s="69"/>
      <c r="U540" s="69"/>
      <c r="V540" s="69"/>
      <c r="W540" s="69"/>
      <c r="X540" s="69"/>
      <c r="Y540" s="69"/>
      <c r="Z540" s="69"/>
      <c r="AA540" s="69"/>
      <c r="AB540" s="69"/>
      <c r="AC540" s="69"/>
      <c r="AD540" s="69"/>
      <c r="AE540" s="69"/>
      <c r="AF540" s="69"/>
      <c r="AG540" s="69"/>
    </row>
    <row r="541" spans="11:33" ht="12.75">
      <c r="K541" s="69"/>
      <c r="L541" s="69"/>
      <c r="M541" s="69"/>
      <c r="N541" s="69"/>
      <c r="O541" s="69"/>
      <c r="P541" s="69"/>
      <c r="Q541" s="69"/>
      <c r="R541" s="69"/>
      <c r="S541" s="69"/>
      <c r="T541" s="69"/>
      <c r="U541" s="69"/>
      <c r="V541" s="69"/>
      <c r="W541" s="69"/>
      <c r="X541" s="69"/>
      <c r="Y541" s="69"/>
      <c r="Z541" s="69"/>
      <c r="AA541" s="69"/>
      <c r="AB541" s="69"/>
      <c r="AC541" s="69"/>
      <c r="AD541" s="69"/>
      <c r="AE541" s="69"/>
      <c r="AF541" s="69"/>
      <c r="AG541" s="69"/>
    </row>
    <row r="542" spans="11:33" ht="12.75">
      <c r="K542" s="69"/>
      <c r="L542" s="69"/>
      <c r="M542" s="69"/>
      <c r="N542" s="69"/>
      <c r="O542" s="69"/>
      <c r="P542" s="69"/>
      <c r="Q542" s="69"/>
      <c r="R542" s="69"/>
      <c r="S542" s="69"/>
      <c r="T542" s="69"/>
      <c r="U542" s="69"/>
      <c r="V542" s="69"/>
      <c r="W542" s="69"/>
      <c r="X542" s="69"/>
      <c r="Y542" s="69"/>
      <c r="Z542" s="69"/>
      <c r="AA542" s="69"/>
      <c r="AB542" s="69"/>
      <c r="AC542" s="69"/>
      <c r="AD542" s="69"/>
      <c r="AE542" s="69"/>
      <c r="AF542" s="69"/>
      <c r="AG542" s="69"/>
    </row>
    <row r="543" spans="11:33" ht="12.75">
      <c r="K543" s="69"/>
      <c r="L543" s="69"/>
      <c r="M543" s="69"/>
      <c r="N543" s="69"/>
      <c r="O543" s="69"/>
      <c r="P543" s="69"/>
      <c r="Q543" s="69"/>
      <c r="R543" s="69"/>
      <c r="S543" s="69"/>
      <c r="T543" s="69"/>
      <c r="U543" s="69"/>
      <c r="V543" s="69"/>
      <c r="W543" s="69"/>
      <c r="X543" s="69"/>
      <c r="Y543" s="69"/>
      <c r="Z543" s="69"/>
      <c r="AA543" s="69"/>
      <c r="AB543" s="69"/>
      <c r="AC543" s="69"/>
      <c r="AD543" s="69"/>
      <c r="AE543" s="69"/>
      <c r="AF543" s="69"/>
      <c r="AG543" s="69"/>
    </row>
    <row r="544" spans="11:33" ht="12.75">
      <c r="K544" s="69"/>
      <c r="L544" s="69"/>
      <c r="M544" s="69"/>
      <c r="N544" s="69"/>
      <c r="O544" s="69"/>
      <c r="P544" s="69"/>
      <c r="Q544" s="69"/>
      <c r="R544" s="69"/>
      <c r="S544" s="69"/>
      <c r="T544" s="69"/>
      <c r="U544" s="69"/>
      <c r="V544" s="69"/>
      <c r="W544" s="69"/>
      <c r="X544" s="69"/>
      <c r="Y544" s="69"/>
      <c r="Z544" s="69"/>
      <c r="AA544" s="69"/>
      <c r="AB544" s="69"/>
      <c r="AC544" s="69"/>
      <c r="AD544" s="69"/>
      <c r="AE544" s="69"/>
      <c r="AF544" s="69"/>
      <c r="AG544" s="69"/>
    </row>
    <row r="545" spans="11:33" ht="12.75">
      <c r="K545" s="69"/>
      <c r="L545" s="69"/>
      <c r="M545" s="69"/>
      <c r="N545" s="69"/>
      <c r="O545" s="69"/>
      <c r="P545" s="69"/>
      <c r="Q545" s="69"/>
      <c r="R545" s="69"/>
      <c r="S545" s="69"/>
      <c r="T545" s="69"/>
      <c r="U545" s="69"/>
      <c r="V545" s="69"/>
      <c r="W545" s="69"/>
      <c r="X545" s="69"/>
      <c r="Y545" s="69"/>
      <c r="Z545" s="69"/>
      <c r="AA545" s="69"/>
      <c r="AB545" s="69"/>
      <c r="AC545" s="69"/>
      <c r="AD545" s="69"/>
      <c r="AE545" s="69"/>
      <c r="AF545" s="69"/>
      <c r="AG545" s="69"/>
    </row>
    <row r="546" spans="11:33" ht="12.75">
      <c r="K546" s="69"/>
      <c r="L546" s="69"/>
      <c r="M546" s="69"/>
      <c r="N546" s="69"/>
      <c r="O546" s="69"/>
      <c r="P546" s="69"/>
      <c r="Q546" s="69"/>
      <c r="R546" s="69"/>
      <c r="S546" s="69"/>
      <c r="T546" s="69"/>
      <c r="U546" s="69"/>
      <c r="V546" s="69"/>
      <c r="W546" s="69"/>
      <c r="X546" s="69"/>
      <c r="Y546" s="69"/>
      <c r="Z546" s="69"/>
      <c r="AA546" s="69"/>
      <c r="AB546" s="69"/>
      <c r="AC546" s="69"/>
      <c r="AD546" s="69"/>
      <c r="AE546" s="69"/>
      <c r="AF546" s="69"/>
      <c r="AG546" s="69"/>
    </row>
    <row r="547" spans="11:33" ht="12.75">
      <c r="K547" s="69"/>
      <c r="L547" s="69"/>
      <c r="M547" s="69"/>
      <c r="N547" s="69"/>
      <c r="O547" s="69"/>
      <c r="P547" s="69"/>
      <c r="Q547" s="69"/>
      <c r="R547" s="69"/>
      <c r="S547" s="69"/>
      <c r="T547" s="69"/>
      <c r="U547" s="69"/>
      <c r="V547" s="69"/>
      <c r="W547" s="69"/>
      <c r="X547" s="69"/>
      <c r="Y547" s="69"/>
      <c r="Z547" s="69"/>
      <c r="AA547" s="69"/>
      <c r="AB547" s="69"/>
      <c r="AC547" s="69"/>
      <c r="AD547" s="69"/>
      <c r="AE547" s="69"/>
      <c r="AF547" s="69"/>
      <c r="AG547" s="69"/>
    </row>
    <row r="548" spans="11:33" ht="12.75">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row>
    <row r="549" spans="11:33" ht="12.75">
      <c r="K549" s="69"/>
      <c r="L549" s="69"/>
      <c r="M549" s="69"/>
      <c r="N549" s="69"/>
      <c r="O549" s="69"/>
      <c r="P549" s="69"/>
      <c r="Q549" s="69"/>
      <c r="R549" s="69"/>
      <c r="S549" s="69"/>
      <c r="T549" s="69"/>
      <c r="U549" s="69"/>
      <c r="V549" s="69"/>
      <c r="W549" s="69"/>
      <c r="X549" s="69"/>
      <c r="Y549" s="69"/>
      <c r="Z549" s="69"/>
      <c r="AA549" s="69"/>
      <c r="AB549" s="69"/>
      <c r="AC549" s="69"/>
      <c r="AD549" s="69"/>
      <c r="AE549" s="69"/>
      <c r="AF549" s="69"/>
      <c r="AG549" s="69"/>
    </row>
    <row r="550" spans="11:33" ht="12.75">
      <c r="K550" s="69"/>
      <c r="L550" s="69"/>
      <c r="M550" s="69"/>
      <c r="N550" s="69"/>
      <c r="O550" s="69"/>
      <c r="P550" s="69"/>
      <c r="Q550" s="69"/>
      <c r="R550" s="69"/>
      <c r="S550" s="69"/>
      <c r="T550" s="69"/>
      <c r="U550" s="69"/>
      <c r="V550" s="69"/>
      <c r="W550" s="69"/>
      <c r="X550" s="69"/>
      <c r="Y550" s="69"/>
      <c r="Z550" s="69"/>
      <c r="AA550" s="69"/>
      <c r="AB550" s="69"/>
      <c r="AC550" s="69"/>
      <c r="AD550" s="69"/>
      <c r="AE550" s="69"/>
      <c r="AF550" s="69"/>
      <c r="AG550" s="69"/>
    </row>
    <row r="551" spans="11:33" ht="12.75">
      <c r="K551" s="69"/>
      <c r="L551" s="69"/>
      <c r="M551" s="69"/>
      <c r="N551" s="69"/>
      <c r="O551" s="69"/>
      <c r="P551" s="69"/>
      <c r="Q551" s="69"/>
      <c r="R551" s="69"/>
      <c r="S551" s="69"/>
      <c r="T551" s="69"/>
      <c r="U551" s="69"/>
      <c r="V551" s="69"/>
      <c r="W551" s="69"/>
      <c r="X551" s="69"/>
      <c r="Y551" s="69"/>
      <c r="Z551" s="69"/>
      <c r="AA551" s="69"/>
      <c r="AB551" s="69"/>
      <c r="AC551" s="69"/>
      <c r="AD551" s="69"/>
      <c r="AE551" s="69"/>
      <c r="AF551" s="69"/>
      <c r="AG551" s="69"/>
    </row>
    <row r="552" spans="11:33" ht="12.75">
      <c r="K552" s="69"/>
      <c r="L552" s="69"/>
      <c r="M552" s="69"/>
      <c r="N552" s="69"/>
      <c r="O552" s="69"/>
      <c r="P552" s="69"/>
      <c r="Q552" s="69"/>
      <c r="R552" s="69"/>
      <c r="S552" s="69"/>
      <c r="T552" s="69"/>
      <c r="U552" s="69"/>
      <c r="V552" s="69"/>
      <c r="W552" s="69"/>
      <c r="X552" s="69"/>
      <c r="Y552" s="69"/>
      <c r="Z552" s="69"/>
      <c r="AA552" s="69"/>
      <c r="AB552" s="69"/>
      <c r="AC552" s="69"/>
      <c r="AD552" s="69"/>
      <c r="AE552" s="69"/>
      <c r="AF552" s="69"/>
      <c r="AG552" s="69"/>
    </row>
    <row r="553" spans="11:33" ht="12.75">
      <c r="K553" s="69"/>
      <c r="L553" s="69"/>
      <c r="M553" s="69"/>
      <c r="N553" s="69"/>
      <c r="O553" s="69"/>
      <c r="P553" s="69"/>
      <c r="Q553" s="69"/>
      <c r="R553" s="69"/>
      <c r="S553" s="69"/>
      <c r="T553" s="69"/>
      <c r="U553" s="69"/>
      <c r="V553" s="69"/>
      <c r="W553" s="69"/>
      <c r="X553" s="69"/>
      <c r="Y553" s="69"/>
      <c r="Z553" s="69"/>
      <c r="AA553" s="69"/>
      <c r="AB553" s="69"/>
      <c r="AC553" s="69"/>
      <c r="AD553" s="69"/>
      <c r="AE553" s="69"/>
      <c r="AF553" s="69"/>
      <c r="AG553" s="69"/>
    </row>
    <row r="554" spans="11:33" ht="12.75">
      <c r="K554" s="69"/>
      <c r="L554" s="69"/>
      <c r="M554" s="69"/>
      <c r="N554" s="69"/>
      <c r="O554" s="69"/>
      <c r="P554" s="69"/>
      <c r="Q554" s="69"/>
      <c r="R554" s="69"/>
      <c r="S554" s="69"/>
      <c r="T554" s="69"/>
      <c r="U554" s="69"/>
      <c r="V554" s="69"/>
      <c r="W554" s="69"/>
      <c r="X554" s="69"/>
      <c r="Y554" s="69"/>
      <c r="Z554" s="69"/>
      <c r="AA554" s="69"/>
      <c r="AB554" s="69"/>
      <c r="AC554" s="69"/>
      <c r="AD554" s="69"/>
      <c r="AE554" s="69"/>
      <c r="AF554" s="69"/>
      <c r="AG554" s="69"/>
    </row>
    <row r="555" spans="11:33" ht="12.75">
      <c r="K555" s="69"/>
      <c r="L555" s="69"/>
      <c r="M555" s="69"/>
      <c r="N555" s="69"/>
      <c r="O555" s="69"/>
      <c r="P555" s="69"/>
      <c r="Q555" s="69"/>
      <c r="R555" s="69"/>
      <c r="S555" s="69"/>
      <c r="T555" s="69"/>
      <c r="U555" s="69"/>
      <c r="V555" s="69"/>
      <c r="W555" s="69"/>
      <c r="X555" s="69"/>
      <c r="Y555" s="69"/>
      <c r="Z555" s="69"/>
      <c r="AA555" s="69"/>
      <c r="AB555" s="69"/>
      <c r="AC555" s="69"/>
      <c r="AD555" s="69"/>
      <c r="AE555" s="69"/>
      <c r="AF555" s="69"/>
      <c r="AG555" s="69"/>
    </row>
    <row r="556" spans="11:33" ht="12.75">
      <c r="K556" s="69"/>
      <c r="L556" s="69"/>
      <c r="M556" s="69"/>
      <c r="N556" s="69"/>
      <c r="O556" s="69"/>
      <c r="P556" s="69"/>
      <c r="Q556" s="69"/>
      <c r="R556" s="69"/>
      <c r="S556" s="69"/>
      <c r="T556" s="69"/>
      <c r="U556" s="69"/>
      <c r="V556" s="69"/>
      <c r="W556" s="69"/>
      <c r="X556" s="69"/>
      <c r="Y556" s="69"/>
      <c r="Z556" s="69"/>
      <c r="AA556" s="69"/>
      <c r="AB556" s="69"/>
      <c r="AC556" s="69"/>
      <c r="AD556" s="69"/>
      <c r="AE556" s="69"/>
      <c r="AF556" s="69"/>
      <c r="AG556" s="69"/>
    </row>
    <row r="557" spans="11:33" ht="12.75">
      <c r="K557" s="69"/>
      <c r="L557" s="69"/>
      <c r="M557" s="69"/>
      <c r="N557" s="69"/>
      <c r="O557" s="69"/>
      <c r="P557" s="69"/>
      <c r="Q557" s="69"/>
      <c r="R557" s="69"/>
      <c r="S557" s="69"/>
      <c r="T557" s="69"/>
      <c r="U557" s="69"/>
      <c r="V557" s="69"/>
      <c r="W557" s="69"/>
      <c r="X557" s="69"/>
      <c r="Y557" s="69"/>
      <c r="Z557" s="69"/>
      <c r="AA557" s="69"/>
      <c r="AB557" s="69"/>
      <c r="AC557" s="69"/>
      <c r="AD557" s="69"/>
      <c r="AE557" s="69"/>
      <c r="AF557" s="69"/>
      <c r="AG557" s="69"/>
    </row>
    <row r="558" spans="11:33" ht="12.75">
      <c r="K558" s="69"/>
      <c r="L558" s="69"/>
      <c r="M558" s="69"/>
      <c r="N558" s="69"/>
      <c r="O558" s="69"/>
      <c r="P558" s="69"/>
      <c r="Q558" s="69"/>
      <c r="R558" s="69"/>
      <c r="S558" s="69"/>
      <c r="T558" s="69"/>
      <c r="U558" s="69"/>
      <c r="V558" s="69"/>
      <c r="W558" s="69"/>
      <c r="X558" s="69"/>
      <c r="Y558" s="69"/>
      <c r="Z558" s="69"/>
      <c r="AA558" s="69"/>
      <c r="AB558" s="69"/>
      <c r="AC558" s="69"/>
      <c r="AD558" s="69"/>
      <c r="AE558" s="69"/>
      <c r="AF558" s="69"/>
      <c r="AG558" s="69"/>
    </row>
    <row r="559" spans="11:33" ht="12.75">
      <c r="K559" s="69"/>
      <c r="L559" s="69"/>
      <c r="M559" s="69"/>
      <c r="N559" s="69"/>
      <c r="O559" s="69"/>
      <c r="P559" s="69"/>
      <c r="Q559" s="69"/>
      <c r="R559" s="69"/>
      <c r="S559" s="69"/>
      <c r="T559" s="69"/>
      <c r="U559" s="69"/>
      <c r="V559" s="69"/>
      <c r="W559" s="69"/>
      <c r="X559" s="69"/>
      <c r="Y559" s="69"/>
      <c r="Z559" s="69"/>
      <c r="AA559" s="69"/>
      <c r="AB559" s="69"/>
      <c r="AC559" s="69"/>
      <c r="AD559" s="69"/>
      <c r="AE559" s="69"/>
      <c r="AF559" s="69"/>
      <c r="AG559" s="69"/>
    </row>
    <row r="560" spans="11:33" ht="12.75">
      <c r="K560" s="69"/>
      <c r="L560" s="69"/>
      <c r="M560" s="69"/>
      <c r="N560" s="69"/>
      <c r="O560" s="69"/>
      <c r="P560" s="69"/>
      <c r="Q560" s="69"/>
      <c r="R560" s="69"/>
      <c r="S560" s="69"/>
      <c r="T560" s="69"/>
      <c r="U560" s="69"/>
      <c r="V560" s="69"/>
      <c r="W560" s="69"/>
      <c r="X560" s="69"/>
      <c r="Y560" s="69"/>
      <c r="Z560" s="69"/>
      <c r="AA560" s="69"/>
      <c r="AB560" s="69"/>
      <c r="AC560" s="69"/>
      <c r="AD560" s="69"/>
      <c r="AE560" s="69"/>
      <c r="AF560" s="69"/>
      <c r="AG560" s="69"/>
    </row>
    <row r="561" spans="11:33" ht="12.75">
      <c r="K561" s="69"/>
      <c r="L561" s="69"/>
      <c r="M561" s="69"/>
      <c r="N561" s="69"/>
      <c r="O561" s="69"/>
      <c r="P561" s="69"/>
      <c r="Q561" s="69"/>
      <c r="R561" s="69"/>
      <c r="S561" s="69"/>
      <c r="T561" s="69"/>
      <c r="U561" s="69"/>
      <c r="V561" s="69"/>
      <c r="W561" s="69"/>
      <c r="X561" s="69"/>
      <c r="Y561" s="69"/>
      <c r="Z561" s="69"/>
      <c r="AA561" s="69"/>
      <c r="AB561" s="69"/>
      <c r="AC561" s="69"/>
      <c r="AD561" s="69"/>
      <c r="AE561" s="69"/>
      <c r="AF561" s="69"/>
      <c r="AG561" s="69"/>
    </row>
    <row r="562" spans="11:33" ht="12.75">
      <c r="K562" s="69"/>
      <c r="L562" s="69"/>
      <c r="M562" s="69"/>
      <c r="N562" s="69"/>
      <c r="O562" s="69"/>
      <c r="P562" s="69"/>
      <c r="Q562" s="69"/>
      <c r="R562" s="69"/>
      <c r="S562" s="69"/>
      <c r="T562" s="69"/>
      <c r="U562" s="69"/>
      <c r="V562" s="69"/>
      <c r="W562" s="69"/>
      <c r="X562" s="69"/>
      <c r="Y562" s="69"/>
      <c r="Z562" s="69"/>
      <c r="AA562" s="69"/>
      <c r="AB562" s="69"/>
      <c r="AC562" s="69"/>
      <c r="AD562" s="69"/>
      <c r="AE562" s="69"/>
      <c r="AF562" s="69"/>
      <c r="AG562" s="69"/>
    </row>
    <row r="563" spans="11:33" ht="12.75">
      <c r="K563" s="69"/>
      <c r="L563" s="69"/>
      <c r="M563" s="69"/>
      <c r="N563" s="69"/>
      <c r="O563" s="69"/>
      <c r="P563" s="69"/>
      <c r="Q563" s="69"/>
      <c r="R563" s="69"/>
      <c r="S563" s="69"/>
      <c r="T563" s="69"/>
      <c r="U563" s="69"/>
      <c r="V563" s="69"/>
      <c r="W563" s="69"/>
      <c r="X563" s="69"/>
      <c r="Y563" s="69"/>
      <c r="Z563" s="69"/>
      <c r="AA563" s="69"/>
      <c r="AB563" s="69"/>
      <c r="AC563" s="69"/>
      <c r="AD563" s="69"/>
      <c r="AE563" s="69"/>
      <c r="AF563" s="69"/>
      <c r="AG563" s="69"/>
    </row>
    <row r="564" spans="11:33" ht="12.75">
      <c r="K564" s="69"/>
      <c r="L564" s="69"/>
      <c r="M564" s="69"/>
      <c r="N564" s="69"/>
      <c r="O564" s="69"/>
      <c r="P564" s="69"/>
      <c r="Q564" s="69"/>
      <c r="R564" s="69"/>
      <c r="S564" s="69"/>
      <c r="T564" s="69"/>
      <c r="U564" s="69"/>
      <c r="V564" s="69"/>
      <c r="W564" s="69"/>
      <c r="X564" s="69"/>
      <c r="Y564" s="69"/>
      <c r="Z564" s="69"/>
      <c r="AA564" s="69"/>
      <c r="AB564" s="69"/>
      <c r="AC564" s="69"/>
      <c r="AD564" s="69"/>
      <c r="AE564" s="69"/>
      <c r="AF564" s="69"/>
      <c r="AG564" s="69"/>
    </row>
    <row r="565" spans="11:33" ht="12.75">
      <c r="K565" s="69"/>
      <c r="L565" s="69"/>
      <c r="M565" s="69"/>
      <c r="N565" s="69"/>
      <c r="O565" s="69"/>
      <c r="P565" s="69"/>
      <c r="Q565" s="69"/>
      <c r="R565" s="69"/>
      <c r="S565" s="69"/>
      <c r="T565" s="69"/>
      <c r="U565" s="69"/>
      <c r="V565" s="69"/>
      <c r="W565" s="69"/>
      <c r="X565" s="69"/>
      <c r="Y565" s="69"/>
      <c r="Z565" s="69"/>
      <c r="AA565" s="69"/>
      <c r="AB565" s="69"/>
      <c r="AC565" s="69"/>
      <c r="AD565" s="69"/>
      <c r="AE565" s="69"/>
      <c r="AF565" s="69"/>
      <c r="AG565" s="69"/>
    </row>
    <row r="566" spans="11:33" ht="12.75">
      <c r="K566" s="69"/>
      <c r="L566" s="69"/>
      <c r="M566" s="69"/>
      <c r="N566" s="69"/>
      <c r="O566" s="69"/>
      <c r="P566" s="69"/>
      <c r="Q566" s="69"/>
      <c r="R566" s="69"/>
      <c r="S566" s="69"/>
      <c r="T566" s="69"/>
      <c r="U566" s="69"/>
      <c r="V566" s="69"/>
      <c r="W566" s="69"/>
      <c r="X566" s="69"/>
      <c r="Y566" s="69"/>
      <c r="Z566" s="69"/>
      <c r="AA566" s="69"/>
      <c r="AB566" s="69"/>
      <c r="AC566" s="69"/>
      <c r="AD566" s="69"/>
      <c r="AE566" s="69"/>
      <c r="AF566" s="69"/>
      <c r="AG566" s="69"/>
    </row>
    <row r="567" spans="11:33" ht="12.75">
      <c r="K567" s="69"/>
      <c r="L567" s="69"/>
      <c r="M567" s="69"/>
      <c r="N567" s="69"/>
      <c r="O567" s="69"/>
      <c r="P567" s="69"/>
      <c r="Q567" s="69"/>
      <c r="R567" s="69"/>
      <c r="S567" s="69"/>
      <c r="T567" s="69"/>
      <c r="U567" s="69"/>
      <c r="V567" s="69"/>
      <c r="W567" s="69"/>
      <c r="X567" s="69"/>
      <c r="Y567" s="69"/>
      <c r="Z567" s="69"/>
      <c r="AA567" s="69"/>
      <c r="AB567" s="69"/>
      <c r="AC567" s="69"/>
      <c r="AD567" s="69"/>
      <c r="AE567" s="69"/>
      <c r="AF567" s="69"/>
      <c r="AG567" s="69"/>
    </row>
    <row r="568" spans="11:33" ht="12.75">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row>
    <row r="569" spans="11:33" ht="12.75">
      <c r="K569" s="69"/>
      <c r="L569" s="69"/>
      <c r="M569" s="69"/>
      <c r="N569" s="69"/>
      <c r="O569" s="69"/>
      <c r="P569" s="69"/>
      <c r="Q569" s="69"/>
      <c r="R569" s="69"/>
      <c r="S569" s="69"/>
      <c r="T569" s="69"/>
      <c r="U569" s="69"/>
      <c r="V569" s="69"/>
      <c r="W569" s="69"/>
      <c r="X569" s="69"/>
      <c r="Y569" s="69"/>
      <c r="Z569" s="69"/>
      <c r="AA569" s="69"/>
      <c r="AB569" s="69"/>
      <c r="AC569" s="69"/>
      <c r="AD569" s="69"/>
      <c r="AE569" s="69"/>
      <c r="AF569" s="69"/>
      <c r="AG569" s="69"/>
    </row>
    <row r="570" spans="11:33" ht="12.75">
      <c r="K570" s="69"/>
      <c r="L570" s="69"/>
      <c r="M570" s="69"/>
      <c r="N570" s="69"/>
      <c r="O570" s="69"/>
      <c r="P570" s="69"/>
      <c r="Q570" s="69"/>
      <c r="R570" s="69"/>
      <c r="S570" s="69"/>
      <c r="T570" s="69"/>
      <c r="U570" s="69"/>
      <c r="V570" s="69"/>
      <c r="W570" s="69"/>
      <c r="X570" s="69"/>
      <c r="Y570" s="69"/>
      <c r="Z570" s="69"/>
      <c r="AA570" s="69"/>
      <c r="AB570" s="69"/>
      <c r="AC570" s="69"/>
      <c r="AD570" s="69"/>
      <c r="AE570" s="69"/>
      <c r="AF570" s="69"/>
      <c r="AG570" s="69"/>
    </row>
    <row r="571" spans="11:33" ht="12.75">
      <c r="K571" s="69"/>
      <c r="L571" s="69"/>
      <c r="M571" s="69"/>
      <c r="N571" s="69"/>
      <c r="O571" s="69"/>
      <c r="P571" s="69"/>
      <c r="Q571" s="69"/>
      <c r="R571" s="69"/>
      <c r="S571" s="69"/>
      <c r="T571" s="69"/>
      <c r="U571" s="69"/>
      <c r="V571" s="69"/>
      <c r="W571" s="69"/>
      <c r="X571" s="69"/>
      <c r="Y571" s="69"/>
      <c r="Z571" s="69"/>
      <c r="AA571" s="69"/>
      <c r="AB571" s="69"/>
      <c r="AC571" s="69"/>
      <c r="AD571" s="69"/>
      <c r="AE571" s="69"/>
      <c r="AF571" s="69"/>
      <c r="AG571" s="69"/>
    </row>
    <row r="572" spans="11:33" ht="12.75">
      <c r="K572" s="69"/>
      <c r="L572" s="69"/>
      <c r="M572" s="69"/>
      <c r="N572" s="69"/>
      <c r="O572" s="69"/>
      <c r="P572" s="69"/>
      <c r="Q572" s="69"/>
      <c r="R572" s="69"/>
      <c r="S572" s="69"/>
      <c r="T572" s="69"/>
      <c r="U572" s="69"/>
      <c r="V572" s="69"/>
      <c r="W572" s="69"/>
      <c r="X572" s="69"/>
      <c r="Y572" s="69"/>
      <c r="Z572" s="69"/>
      <c r="AA572" s="69"/>
      <c r="AB572" s="69"/>
      <c r="AC572" s="69"/>
      <c r="AD572" s="69"/>
      <c r="AE572" s="69"/>
      <c r="AF572" s="69"/>
      <c r="AG572" s="69"/>
    </row>
    <row r="573" spans="11:33" ht="12.75">
      <c r="K573" s="69"/>
      <c r="L573" s="69"/>
      <c r="M573" s="69"/>
      <c r="N573" s="69"/>
      <c r="O573" s="69"/>
      <c r="P573" s="69"/>
      <c r="Q573" s="69"/>
      <c r="R573" s="69"/>
      <c r="S573" s="69"/>
      <c r="T573" s="69"/>
      <c r="U573" s="69"/>
      <c r="V573" s="69"/>
      <c r="W573" s="69"/>
      <c r="X573" s="69"/>
      <c r="Y573" s="69"/>
      <c r="Z573" s="69"/>
      <c r="AA573" s="69"/>
      <c r="AB573" s="69"/>
      <c r="AC573" s="69"/>
      <c r="AD573" s="69"/>
      <c r="AE573" s="69"/>
      <c r="AF573" s="69"/>
      <c r="AG573" s="69"/>
    </row>
    <row r="574" spans="11:33" ht="12.75">
      <c r="K574" s="69"/>
      <c r="L574" s="69"/>
      <c r="M574" s="69"/>
      <c r="N574" s="69"/>
      <c r="O574" s="69"/>
      <c r="P574" s="69"/>
      <c r="Q574" s="69"/>
      <c r="R574" s="69"/>
      <c r="S574" s="69"/>
      <c r="T574" s="69"/>
      <c r="U574" s="69"/>
      <c r="V574" s="69"/>
      <c r="W574" s="69"/>
      <c r="X574" s="69"/>
      <c r="Y574" s="69"/>
      <c r="Z574" s="69"/>
      <c r="AA574" s="69"/>
      <c r="AB574" s="69"/>
      <c r="AC574" s="69"/>
      <c r="AD574" s="69"/>
      <c r="AE574" s="69"/>
      <c r="AF574" s="69"/>
      <c r="AG574" s="69"/>
    </row>
    <row r="575" spans="11:33" ht="12.75">
      <c r="K575" s="69"/>
      <c r="L575" s="69"/>
      <c r="M575" s="69"/>
      <c r="N575" s="69"/>
      <c r="O575" s="69"/>
      <c r="P575" s="69"/>
      <c r="Q575" s="69"/>
      <c r="R575" s="69"/>
      <c r="S575" s="69"/>
      <c r="T575" s="69"/>
      <c r="U575" s="69"/>
      <c r="V575" s="69"/>
      <c r="W575" s="69"/>
      <c r="X575" s="69"/>
      <c r="Y575" s="69"/>
      <c r="Z575" s="69"/>
      <c r="AA575" s="69"/>
      <c r="AB575" s="69"/>
      <c r="AC575" s="69"/>
      <c r="AD575" s="69"/>
      <c r="AE575" s="69"/>
      <c r="AF575" s="69"/>
      <c r="AG575" s="69"/>
    </row>
    <row r="576" spans="11:33" ht="12.75">
      <c r="K576" s="69"/>
      <c r="L576" s="69"/>
      <c r="M576" s="69"/>
      <c r="N576" s="69"/>
      <c r="O576" s="69"/>
      <c r="P576" s="69"/>
      <c r="Q576" s="69"/>
      <c r="R576" s="69"/>
      <c r="S576" s="69"/>
      <c r="T576" s="69"/>
      <c r="U576" s="69"/>
      <c r="V576" s="69"/>
      <c r="W576" s="69"/>
      <c r="X576" s="69"/>
      <c r="Y576" s="69"/>
      <c r="Z576" s="69"/>
      <c r="AA576" s="69"/>
      <c r="AB576" s="69"/>
      <c r="AC576" s="69"/>
      <c r="AD576" s="69"/>
      <c r="AE576" s="69"/>
      <c r="AF576" s="69"/>
      <c r="AG576" s="69"/>
    </row>
    <row r="577" spans="11:33" ht="12.75">
      <c r="K577" s="69"/>
      <c r="L577" s="69"/>
      <c r="M577" s="69"/>
      <c r="N577" s="69"/>
      <c r="O577" s="69"/>
      <c r="P577" s="69"/>
      <c r="Q577" s="69"/>
      <c r="R577" s="69"/>
      <c r="S577" s="69"/>
      <c r="T577" s="69"/>
      <c r="U577" s="69"/>
      <c r="V577" s="69"/>
      <c r="W577" s="69"/>
      <c r="X577" s="69"/>
      <c r="Y577" s="69"/>
      <c r="Z577" s="69"/>
      <c r="AA577" s="69"/>
      <c r="AB577" s="69"/>
      <c r="AC577" s="69"/>
      <c r="AD577" s="69"/>
      <c r="AE577" s="69"/>
      <c r="AF577" s="69"/>
      <c r="AG577" s="69"/>
    </row>
    <row r="578" spans="11:33" ht="12.75">
      <c r="K578" s="69"/>
      <c r="L578" s="69"/>
      <c r="M578" s="69"/>
      <c r="N578" s="69"/>
      <c r="O578" s="69"/>
      <c r="P578" s="69"/>
      <c r="Q578" s="69"/>
      <c r="R578" s="69"/>
      <c r="S578" s="69"/>
      <c r="T578" s="69"/>
      <c r="U578" s="69"/>
      <c r="V578" s="69"/>
      <c r="W578" s="69"/>
      <c r="X578" s="69"/>
      <c r="Y578" s="69"/>
      <c r="Z578" s="69"/>
      <c r="AA578" s="69"/>
      <c r="AB578" s="69"/>
      <c r="AC578" s="69"/>
      <c r="AD578" s="69"/>
      <c r="AE578" s="69"/>
      <c r="AF578" s="69"/>
      <c r="AG578" s="69"/>
    </row>
    <row r="579" spans="11:33" ht="12.75">
      <c r="K579" s="69"/>
      <c r="L579" s="69"/>
      <c r="M579" s="69"/>
      <c r="N579" s="69"/>
      <c r="O579" s="69"/>
      <c r="P579" s="69"/>
      <c r="Q579" s="69"/>
      <c r="R579" s="69"/>
      <c r="S579" s="69"/>
      <c r="T579" s="69"/>
      <c r="U579" s="69"/>
      <c r="V579" s="69"/>
      <c r="W579" s="69"/>
      <c r="X579" s="69"/>
      <c r="Y579" s="69"/>
      <c r="Z579" s="69"/>
      <c r="AA579" s="69"/>
      <c r="AB579" s="69"/>
      <c r="AC579" s="69"/>
      <c r="AD579" s="69"/>
      <c r="AE579" s="69"/>
      <c r="AF579" s="69"/>
      <c r="AG579" s="69"/>
    </row>
    <row r="580" spans="11:33" ht="12.75">
      <c r="K580" s="69"/>
      <c r="L580" s="69"/>
      <c r="M580" s="69"/>
      <c r="N580" s="69"/>
      <c r="O580" s="69"/>
      <c r="P580" s="69"/>
      <c r="Q580" s="69"/>
      <c r="R580" s="69"/>
      <c r="S580" s="69"/>
      <c r="T580" s="69"/>
      <c r="U580" s="69"/>
      <c r="V580" s="69"/>
      <c r="W580" s="69"/>
      <c r="X580" s="69"/>
      <c r="Y580" s="69"/>
      <c r="Z580" s="69"/>
      <c r="AA580" s="69"/>
      <c r="AB580" s="69"/>
      <c r="AC580" s="69"/>
      <c r="AD580" s="69"/>
      <c r="AE580" s="69"/>
      <c r="AF580" s="69"/>
      <c r="AG580" s="69"/>
    </row>
    <row r="581" spans="11:33" ht="12.75">
      <c r="K581" s="69"/>
      <c r="L581" s="69"/>
      <c r="M581" s="69"/>
      <c r="N581" s="69"/>
      <c r="O581" s="69"/>
      <c r="P581" s="69"/>
      <c r="Q581" s="69"/>
      <c r="R581" s="69"/>
      <c r="S581" s="69"/>
      <c r="T581" s="69"/>
      <c r="U581" s="69"/>
      <c r="V581" s="69"/>
      <c r="W581" s="69"/>
      <c r="X581" s="69"/>
      <c r="Y581" s="69"/>
      <c r="Z581" s="69"/>
      <c r="AA581" s="69"/>
      <c r="AB581" s="69"/>
      <c r="AC581" s="69"/>
      <c r="AD581" s="69"/>
      <c r="AE581" s="69"/>
      <c r="AF581" s="69"/>
      <c r="AG581" s="69"/>
    </row>
    <row r="582" spans="11:33" ht="12.75">
      <c r="K582" s="69"/>
      <c r="L582" s="69"/>
      <c r="M582" s="69"/>
      <c r="N582" s="69"/>
      <c r="O582" s="69"/>
      <c r="P582" s="69"/>
      <c r="Q582" s="69"/>
      <c r="R582" s="69"/>
      <c r="S582" s="69"/>
      <c r="T582" s="69"/>
      <c r="U582" s="69"/>
      <c r="V582" s="69"/>
      <c r="W582" s="69"/>
      <c r="X582" s="69"/>
      <c r="Y582" s="69"/>
      <c r="Z582" s="69"/>
      <c r="AA582" s="69"/>
      <c r="AB582" s="69"/>
      <c r="AC582" s="69"/>
      <c r="AD582" s="69"/>
      <c r="AE582" s="69"/>
      <c r="AF582" s="69"/>
      <c r="AG582" s="69"/>
    </row>
    <row r="583" spans="11:33" ht="12.75">
      <c r="K583" s="69"/>
      <c r="L583" s="69"/>
      <c r="M583" s="69"/>
      <c r="N583" s="69"/>
      <c r="O583" s="69"/>
      <c r="P583" s="69"/>
      <c r="Q583" s="69"/>
      <c r="R583" s="69"/>
      <c r="S583" s="69"/>
      <c r="T583" s="69"/>
      <c r="U583" s="69"/>
      <c r="V583" s="69"/>
      <c r="W583" s="69"/>
      <c r="X583" s="69"/>
      <c r="Y583" s="69"/>
      <c r="Z583" s="69"/>
      <c r="AA583" s="69"/>
      <c r="AB583" s="69"/>
      <c r="AC583" s="69"/>
      <c r="AD583" s="69"/>
      <c r="AE583" s="69"/>
      <c r="AF583" s="69"/>
      <c r="AG583" s="69"/>
    </row>
    <row r="584" spans="11:33" ht="12.75">
      <c r="K584" s="69"/>
      <c r="L584" s="69"/>
      <c r="M584" s="69"/>
      <c r="N584" s="69"/>
      <c r="O584" s="69"/>
      <c r="P584" s="69"/>
      <c r="Q584" s="69"/>
      <c r="R584" s="69"/>
      <c r="S584" s="69"/>
      <c r="T584" s="69"/>
      <c r="U584" s="69"/>
      <c r="V584" s="69"/>
      <c r="W584" s="69"/>
      <c r="X584" s="69"/>
      <c r="Y584" s="69"/>
      <c r="Z584" s="69"/>
      <c r="AA584" s="69"/>
      <c r="AB584" s="69"/>
      <c r="AC584" s="69"/>
      <c r="AD584" s="69"/>
      <c r="AE584" s="69"/>
      <c r="AF584" s="69"/>
      <c r="AG584" s="69"/>
    </row>
    <row r="585" spans="11:33" ht="12.75">
      <c r="K585" s="69"/>
      <c r="L585" s="69"/>
      <c r="M585" s="69"/>
      <c r="N585" s="69"/>
      <c r="O585" s="69"/>
      <c r="P585" s="69"/>
      <c r="Q585" s="69"/>
      <c r="R585" s="69"/>
      <c r="S585" s="69"/>
      <c r="T585" s="69"/>
      <c r="U585" s="69"/>
      <c r="V585" s="69"/>
      <c r="W585" s="69"/>
      <c r="X585" s="69"/>
      <c r="Y585" s="69"/>
      <c r="Z585" s="69"/>
      <c r="AA585" s="69"/>
      <c r="AB585" s="69"/>
      <c r="AC585" s="69"/>
      <c r="AD585" s="69"/>
      <c r="AE585" s="69"/>
      <c r="AF585" s="69"/>
      <c r="AG585" s="69"/>
    </row>
    <row r="586" spans="11:33" ht="12.75">
      <c r="K586" s="69"/>
      <c r="L586" s="69"/>
      <c r="M586" s="69"/>
      <c r="N586" s="69"/>
      <c r="O586" s="69"/>
      <c r="P586" s="69"/>
      <c r="Q586" s="69"/>
      <c r="R586" s="69"/>
      <c r="S586" s="69"/>
      <c r="T586" s="69"/>
      <c r="U586" s="69"/>
      <c r="V586" s="69"/>
      <c r="W586" s="69"/>
      <c r="X586" s="69"/>
      <c r="Y586" s="69"/>
      <c r="Z586" s="69"/>
      <c r="AA586" s="69"/>
      <c r="AB586" s="69"/>
      <c r="AC586" s="69"/>
      <c r="AD586" s="69"/>
      <c r="AE586" s="69"/>
      <c r="AF586" s="69"/>
      <c r="AG586" s="69"/>
    </row>
    <row r="587" spans="11:33" ht="12.75">
      <c r="K587" s="69"/>
      <c r="L587" s="69"/>
      <c r="M587" s="69"/>
      <c r="N587" s="69"/>
      <c r="O587" s="69"/>
      <c r="P587" s="69"/>
      <c r="Q587" s="69"/>
      <c r="R587" s="69"/>
      <c r="S587" s="69"/>
      <c r="T587" s="69"/>
      <c r="U587" s="69"/>
      <c r="V587" s="69"/>
      <c r="W587" s="69"/>
      <c r="X587" s="69"/>
      <c r="Y587" s="69"/>
      <c r="Z587" s="69"/>
      <c r="AA587" s="69"/>
      <c r="AB587" s="69"/>
      <c r="AC587" s="69"/>
      <c r="AD587" s="69"/>
      <c r="AE587" s="69"/>
      <c r="AF587" s="69"/>
      <c r="AG587" s="69"/>
    </row>
    <row r="588" spans="11:33" ht="12.75">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row>
    <row r="589" spans="11:33" ht="12.75">
      <c r="K589" s="69"/>
      <c r="L589" s="69"/>
      <c r="M589" s="69"/>
      <c r="N589" s="69"/>
      <c r="O589" s="69"/>
      <c r="P589" s="69"/>
      <c r="Q589" s="69"/>
      <c r="R589" s="69"/>
      <c r="S589" s="69"/>
      <c r="T589" s="69"/>
      <c r="U589" s="69"/>
      <c r="V589" s="69"/>
      <c r="W589" s="69"/>
      <c r="X589" s="69"/>
      <c r="Y589" s="69"/>
      <c r="Z589" s="69"/>
      <c r="AA589" s="69"/>
      <c r="AB589" s="69"/>
      <c r="AC589" s="69"/>
      <c r="AD589" s="69"/>
      <c r="AE589" s="69"/>
      <c r="AF589" s="69"/>
      <c r="AG589" s="69"/>
    </row>
    <row r="590" spans="11:33" ht="12.75">
      <c r="K590" s="69"/>
      <c r="L590" s="69"/>
      <c r="M590" s="69"/>
      <c r="N590" s="69"/>
      <c r="O590" s="69"/>
      <c r="P590" s="69"/>
      <c r="Q590" s="69"/>
      <c r="R590" s="69"/>
      <c r="S590" s="69"/>
      <c r="T590" s="69"/>
      <c r="U590" s="69"/>
      <c r="V590" s="69"/>
      <c r="W590" s="69"/>
      <c r="X590" s="69"/>
      <c r="Y590" s="69"/>
      <c r="Z590" s="69"/>
      <c r="AA590" s="69"/>
      <c r="AB590" s="69"/>
      <c r="AC590" s="69"/>
      <c r="AD590" s="69"/>
      <c r="AE590" s="69"/>
      <c r="AF590" s="69"/>
      <c r="AG590" s="69"/>
    </row>
    <row r="591" spans="11:33" ht="12.75">
      <c r="K591" s="69"/>
      <c r="L591" s="69"/>
      <c r="M591" s="69"/>
      <c r="N591" s="69"/>
      <c r="O591" s="69"/>
      <c r="P591" s="69"/>
      <c r="Q591" s="69"/>
      <c r="R591" s="69"/>
      <c r="S591" s="69"/>
      <c r="T591" s="69"/>
      <c r="U591" s="69"/>
      <c r="V591" s="69"/>
      <c r="W591" s="69"/>
      <c r="X591" s="69"/>
      <c r="Y591" s="69"/>
      <c r="Z591" s="69"/>
      <c r="AA591" s="69"/>
      <c r="AB591" s="69"/>
      <c r="AC591" s="69"/>
      <c r="AD591" s="69"/>
      <c r="AE591" s="69"/>
      <c r="AF591" s="69"/>
      <c r="AG591" s="69"/>
    </row>
    <row r="592" spans="11:33" ht="12.75">
      <c r="K592" s="69"/>
      <c r="L592" s="69"/>
      <c r="M592" s="69"/>
      <c r="N592" s="69"/>
      <c r="O592" s="69"/>
      <c r="P592" s="69"/>
      <c r="Q592" s="69"/>
      <c r="R592" s="69"/>
      <c r="S592" s="69"/>
      <c r="T592" s="69"/>
      <c r="U592" s="69"/>
      <c r="V592" s="69"/>
      <c r="W592" s="69"/>
      <c r="X592" s="69"/>
      <c r="Y592" s="69"/>
      <c r="Z592" s="69"/>
      <c r="AA592" s="69"/>
      <c r="AB592" s="69"/>
      <c r="AC592" s="69"/>
      <c r="AD592" s="69"/>
      <c r="AE592" s="69"/>
      <c r="AF592" s="69"/>
      <c r="AG592" s="69"/>
    </row>
    <row r="593" spans="11:33" ht="12.75">
      <c r="K593" s="69"/>
      <c r="L593" s="69"/>
      <c r="M593" s="69"/>
      <c r="N593" s="69"/>
      <c r="O593" s="69"/>
      <c r="P593" s="69"/>
      <c r="Q593" s="69"/>
      <c r="R593" s="69"/>
      <c r="S593" s="69"/>
      <c r="T593" s="69"/>
      <c r="U593" s="69"/>
      <c r="V593" s="69"/>
      <c r="W593" s="69"/>
      <c r="X593" s="69"/>
      <c r="Y593" s="69"/>
      <c r="Z593" s="69"/>
      <c r="AA593" s="69"/>
      <c r="AB593" s="69"/>
      <c r="AC593" s="69"/>
      <c r="AD593" s="69"/>
      <c r="AE593" s="69"/>
      <c r="AF593" s="69"/>
      <c r="AG593" s="69"/>
    </row>
    <row r="594" spans="11:33" ht="12.75">
      <c r="K594" s="69"/>
      <c r="L594" s="69"/>
      <c r="M594" s="69"/>
      <c r="N594" s="69"/>
      <c r="O594" s="69"/>
      <c r="P594" s="69"/>
      <c r="Q594" s="69"/>
      <c r="R594" s="69"/>
      <c r="S594" s="69"/>
      <c r="T594" s="69"/>
      <c r="U594" s="69"/>
      <c r="V594" s="69"/>
      <c r="W594" s="69"/>
      <c r="X594" s="69"/>
      <c r="Y594" s="69"/>
      <c r="Z594" s="69"/>
      <c r="AA594" s="69"/>
      <c r="AB594" s="69"/>
      <c r="AC594" s="69"/>
      <c r="AD594" s="69"/>
      <c r="AE594" s="69"/>
      <c r="AF594" s="69"/>
      <c r="AG594" s="69"/>
    </row>
    <row r="595" spans="11:33" ht="12.75">
      <c r="K595" s="69"/>
      <c r="L595" s="69"/>
      <c r="M595" s="69"/>
      <c r="N595" s="69"/>
      <c r="O595" s="69"/>
      <c r="P595" s="69"/>
      <c r="Q595" s="69"/>
      <c r="R595" s="69"/>
      <c r="S595" s="69"/>
      <c r="T595" s="69"/>
      <c r="U595" s="69"/>
      <c r="V595" s="69"/>
      <c r="W595" s="69"/>
      <c r="X595" s="69"/>
      <c r="Y595" s="69"/>
      <c r="Z595" s="69"/>
      <c r="AA595" s="69"/>
      <c r="AB595" s="69"/>
      <c r="AC595" s="69"/>
      <c r="AD595" s="69"/>
      <c r="AE595" s="69"/>
      <c r="AF595" s="69"/>
      <c r="AG595" s="69"/>
    </row>
    <row r="596" spans="11:33" ht="12.75">
      <c r="K596" s="69"/>
      <c r="L596" s="69"/>
      <c r="M596" s="69"/>
      <c r="N596" s="69"/>
      <c r="O596" s="69"/>
      <c r="P596" s="69"/>
      <c r="Q596" s="69"/>
      <c r="R596" s="69"/>
      <c r="S596" s="69"/>
      <c r="T596" s="69"/>
      <c r="U596" s="69"/>
      <c r="V596" s="69"/>
      <c r="W596" s="69"/>
      <c r="X596" s="69"/>
      <c r="Y596" s="69"/>
      <c r="Z596" s="69"/>
      <c r="AA596" s="69"/>
      <c r="AB596" s="69"/>
      <c r="AC596" s="69"/>
      <c r="AD596" s="69"/>
      <c r="AE596" s="69"/>
      <c r="AF596" s="69"/>
      <c r="AG596" s="69"/>
    </row>
    <row r="597" spans="11:33" ht="12.75">
      <c r="K597" s="69"/>
      <c r="L597" s="69"/>
      <c r="M597" s="69"/>
      <c r="N597" s="69"/>
      <c r="O597" s="69"/>
      <c r="P597" s="69"/>
      <c r="Q597" s="69"/>
      <c r="R597" s="69"/>
      <c r="S597" s="69"/>
      <c r="T597" s="69"/>
      <c r="U597" s="69"/>
      <c r="V597" s="69"/>
      <c r="W597" s="69"/>
      <c r="X597" s="69"/>
      <c r="Y597" s="69"/>
      <c r="Z597" s="69"/>
      <c r="AA597" s="69"/>
      <c r="AB597" s="69"/>
      <c r="AC597" s="69"/>
      <c r="AD597" s="69"/>
      <c r="AE597" s="69"/>
      <c r="AF597" s="69"/>
      <c r="AG597" s="69"/>
    </row>
    <row r="598" spans="11:33" ht="12.75">
      <c r="K598" s="69"/>
      <c r="L598" s="69"/>
      <c r="M598" s="69"/>
      <c r="N598" s="69"/>
      <c r="O598" s="69"/>
      <c r="P598" s="69"/>
      <c r="Q598" s="69"/>
      <c r="R598" s="69"/>
      <c r="S598" s="69"/>
      <c r="T598" s="69"/>
      <c r="U598" s="69"/>
      <c r="V598" s="69"/>
      <c r="W598" s="69"/>
      <c r="X598" s="69"/>
      <c r="Y598" s="69"/>
      <c r="Z598" s="69"/>
      <c r="AA598" s="69"/>
      <c r="AB598" s="69"/>
      <c r="AC598" s="69"/>
      <c r="AD598" s="69"/>
      <c r="AE598" s="69"/>
      <c r="AF598" s="69"/>
      <c r="AG598" s="69"/>
    </row>
    <row r="599" spans="11:33" ht="12.75">
      <c r="K599" s="69"/>
      <c r="L599" s="69"/>
      <c r="M599" s="69"/>
      <c r="N599" s="69"/>
      <c r="O599" s="69"/>
      <c r="P599" s="69"/>
      <c r="Q599" s="69"/>
      <c r="R599" s="69"/>
      <c r="S599" s="69"/>
      <c r="T599" s="69"/>
      <c r="U599" s="69"/>
      <c r="V599" s="69"/>
      <c r="W599" s="69"/>
      <c r="X599" s="69"/>
      <c r="Y599" s="69"/>
      <c r="Z599" s="69"/>
      <c r="AA599" s="69"/>
      <c r="AB599" s="69"/>
      <c r="AC599" s="69"/>
      <c r="AD599" s="69"/>
      <c r="AE599" s="69"/>
      <c r="AF599" s="69"/>
      <c r="AG599" s="69"/>
    </row>
    <row r="600" spans="11:33" ht="12.75">
      <c r="K600" s="69"/>
      <c r="L600" s="69"/>
      <c r="M600" s="69"/>
      <c r="N600" s="69"/>
      <c r="O600" s="69"/>
      <c r="P600" s="69"/>
      <c r="Q600" s="69"/>
      <c r="R600" s="69"/>
      <c r="S600" s="69"/>
      <c r="T600" s="69"/>
      <c r="U600" s="69"/>
      <c r="V600" s="69"/>
      <c r="W600" s="69"/>
      <c r="X600" s="69"/>
      <c r="Y600" s="69"/>
      <c r="Z600" s="69"/>
      <c r="AA600" s="69"/>
      <c r="AB600" s="69"/>
      <c r="AC600" s="69"/>
      <c r="AD600" s="69"/>
      <c r="AE600" s="69"/>
      <c r="AF600" s="69"/>
      <c r="AG600" s="69"/>
    </row>
    <row r="601" spans="11:33" ht="12.75">
      <c r="K601" s="69"/>
      <c r="L601" s="69"/>
      <c r="M601" s="69"/>
      <c r="N601" s="69"/>
      <c r="O601" s="69"/>
      <c r="P601" s="69"/>
      <c r="Q601" s="69"/>
      <c r="R601" s="69"/>
      <c r="S601" s="69"/>
      <c r="T601" s="69"/>
      <c r="U601" s="69"/>
      <c r="V601" s="69"/>
      <c r="W601" s="69"/>
      <c r="X601" s="69"/>
      <c r="Y601" s="69"/>
      <c r="Z601" s="69"/>
      <c r="AA601" s="69"/>
      <c r="AB601" s="69"/>
      <c r="AC601" s="69"/>
      <c r="AD601" s="69"/>
      <c r="AE601" s="69"/>
      <c r="AF601" s="69"/>
      <c r="AG601" s="69"/>
    </row>
    <row r="602" spans="11:33" ht="12.75">
      <c r="K602" s="69"/>
      <c r="L602" s="69"/>
      <c r="M602" s="69"/>
      <c r="N602" s="69"/>
      <c r="O602" s="69"/>
      <c r="P602" s="69"/>
      <c r="Q602" s="69"/>
      <c r="R602" s="69"/>
      <c r="S602" s="69"/>
      <c r="T602" s="69"/>
      <c r="U602" s="69"/>
      <c r="V602" s="69"/>
      <c r="W602" s="69"/>
      <c r="X602" s="69"/>
      <c r="Y602" s="69"/>
      <c r="Z602" s="69"/>
      <c r="AA602" s="69"/>
      <c r="AB602" s="69"/>
      <c r="AC602" s="69"/>
      <c r="AD602" s="69"/>
      <c r="AE602" s="69"/>
      <c r="AF602" s="69"/>
      <c r="AG602" s="69"/>
    </row>
    <row r="603" spans="11:33" ht="12.75">
      <c r="K603" s="69"/>
      <c r="L603" s="69"/>
      <c r="M603" s="69"/>
      <c r="N603" s="69"/>
      <c r="O603" s="69"/>
      <c r="P603" s="69"/>
      <c r="Q603" s="69"/>
      <c r="R603" s="69"/>
      <c r="S603" s="69"/>
      <c r="T603" s="69"/>
      <c r="U603" s="69"/>
      <c r="V603" s="69"/>
      <c r="W603" s="69"/>
      <c r="X603" s="69"/>
      <c r="Y603" s="69"/>
      <c r="Z603" s="69"/>
      <c r="AA603" s="69"/>
      <c r="AB603" s="69"/>
      <c r="AC603" s="69"/>
      <c r="AD603" s="69"/>
      <c r="AE603" s="69"/>
      <c r="AF603" s="69"/>
      <c r="AG603" s="69"/>
    </row>
    <row r="604" spans="11:33" ht="12.75">
      <c r="K604" s="69"/>
      <c r="L604" s="69"/>
      <c r="M604" s="69"/>
      <c r="N604" s="69"/>
      <c r="O604" s="69"/>
      <c r="P604" s="69"/>
      <c r="Q604" s="69"/>
      <c r="R604" s="69"/>
      <c r="S604" s="69"/>
      <c r="T604" s="69"/>
      <c r="U604" s="69"/>
      <c r="V604" s="69"/>
      <c r="W604" s="69"/>
      <c r="X604" s="69"/>
      <c r="Y604" s="69"/>
      <c r="Z604" s="69"/>
      <c r="AA604" s="69"/>
      <c r="AB604" s="69"/>
      <c r="AC604" s="69"/>
      <c r="AD604" s="69"/>
      <c r="AE604" s="69"/>
      <c r="AF604" s="69"/>
      <c r="AG604" s="69"/>
    </row>
    <row r="605" spans="11:33" ht="12.75">
      <c r="K605" s="69"/>
      <c r="L605" s="69"/>
      <c r="M605" s="69"/>
      <c r="N605" s="69"/>
      <c r="O605" s="69"/>
      <c r="P605" s="69"/>
      <c r="Q605" s="69"/>
      <c r="R605" s="69"/>
      <c r="S605" s="69"/>
      <c r="T605" s="69"/>
      <c r="U605" s="69"/>
      <c r="V605" s="69"/>
      <c r="W605" s="69"/>
      <c r="X605" s="69"/>
      <c r="Y605" s="69"/>
      <c r="Z605" s="69"/>
      <c r="AA605" s="69"/>
      <c r="AB605" s="69"/>
      <c r="AC605" s="69"/>
      <c r="AD605" s="69"/>
      <c r="AE605" s="69"/>
      <c r="AF605" s="69"/>
      <c r="AG605" s="69"/>
    </row>
    <row r="606" spans="11:33" ht="12.75">
      <c r="K606" s="69"/>
      <c r="L606" s="69"/>
      <c r="M606" s="69"/>
      <c r="N606" s="69"/>
      <c r="O606" s="69"/>
      <c r="P606" s="69"/>
      <c r="Q606" s="69"/>
      <c r="R606" s="69"/>
      <c r="S606" s="69"/>
      <c r="T606" s="69"/>
      <c r="U606" s="69"/>
      <c r="V606" s="69"/>
      <c r="W606" s="69"/>
      <c r="X606" s="69"/>
      <c r="Y606" s="69"/>
      <c r="Z606" s="69"/>
      <c r="AA606" s="69"/>
      <c r="AB606" s="69"/>
      <c r="AC606" s="69"/>
      <c r="AD606" s="69"/>
      <c r="AE606" s="69"/>
      <c r="AF606" s="69"/>
      <c r="AG606" s="69"/>
    </row>
    <row r="607" spans="11:33" ht="12.75">
      <c r="K607" s="69"/>
      <c r="L607" s="69"/>
      <c r="M607" s="69"/>
      <c r="N607" s="69"/>
      <c r="O607" s="69"/>
      <c r="P607" s="69"/>
      <c r="Q607" s="69"/>
      <c r="R607" s="69"/>
      <c r="S607" s="69"/>
      <c r="T607" s="69"/>
      <c r="U607" s="69"/>
      <c r="V607" s="69"/>
      <c r="W607" s="69"/>
      <c r="X607" s="69"/>
      <c r="Y607" s="69"/>
      <c r="Z607" s="69"/>
      <c r="AA607" s="69"/>
      <c r="AB607" s="69"/>
      <c r="AC607" s="69"/>
      <c r="AD607" s="69"/>
      <c r="AE607" s="69"/>
      <c r="AF607" s="69"/>
      <c r="AG607" s="69"/>
    </row>
    <row r="608" spans="11:33" ht="12.75">
      <c r="K608" s="69"/>
      <c r="L608" s="69"/>
      <c r="M608" s="69"/>
      <c r="N608" s="69"/>
      <c r="O608" s="69"/>
      <c r="P608" s="69"/>
      <c r="Q608" s="69"/>
      <c r="R608" s="69"/>
      <c r="S608" s="69"/>
      <c r="T608" s="69"/>
      <c r="U608" s="69"/>
      <c r="V608" s="69"/>
      <c r="W608" s="69"/>
      <c r="X608" s="69"/>
      <c r="Y608" s="69"/>
      <c r="Z608" s="69"/>
      <c r="AA608" s="69"/>
      <c r="AB608" s="69"/>
      <c r="AC608" s="69"/>
      <c r="AD608" s="69"/>
      <c r="AE608" s="69"/>
      <c r="AF608" s="69"/>
      <c r="AG608" s="69"/>
    </row>
    <row r="609" spans="11:33" ht="12.75">
      <c r="K609" s="69"/>
      <c r="L609" s="69"/>
      <c r="M609" s="69"/>
      <c r="N609" s="69"/>
      <c r="O609" s="69"/>
      <c r="P609" s="69"/>
      <c r="Q609" s="69"/>
      <c r="R609" s="69"/>
      <c r="S609" s="69"/>
      <c r="T609" s="69"/>
      <c r="U609" s="69"/>
      <c r="V609" s="69"/>
      <c r="W609" s="69"/>
      <c r="X609" s="69"/>
      <c r="Y609" s="69"/>
      <c r="Z609" s="69"/>
      <c r="AA609" s="69"/>
      <c r="AB609" s="69"/>
      <c r="AC609" s="69"/>
      <c r="AD609" s="69"/>
      <c r="AE609" s="69"/>
      <c r="AF609" s="69"/>
      <c r="AG609" s="69"/>
    </row>
    <row r="610" spans="11:33" ht="12.75">
      <c r="K610" s="69"/>
      <c r="L610" s="69"/>
      <c r="M610" s="69"/>
      <c r="N610" s="69"/>
      <c r="O610" s="69"/>
      <c r="P610" s="69"/>
      <c r="Q610" s="69"/>
      <c r="R610" s="69"/>
      <c r="S610" s="69"/>
      <c r="T610" s="69"/>
      <c r="U610" s="69"/>
      <c r="V610" s="69"/>
      <c r="W610" s="69"/>
      <c r="X610" s="69"/>
      <c r="Y610" s="69"/>
      <c r="Z610" s="69"/>
      <c r="AA610" s="69"/>
      <c r="AB610" s="69"/>
      <c r="AC610" s="69"/>
      <c r="AD610" s="69"/>
      <c r="AE610" s="69"/>
      <c r="AF610" s="69"/>
      <c r="AG610" s="69"/>
    </row>
    <row r="611" spans="11:33" ht="12.75">
      <c r="K611" s="69"/>
      <c r="L611" s="69"/>
      <c r="M611" s="69"/>
      <c r="N611" s="69"/>
      <c r="O611" s="69"/>
      <c r="P611" s="69"/>
      <c r="Q611" s="69"/>
      <c r="R611" s="69"/>
      <c r="S611" s="69"/>
      <c r="T611" s="69"/>
      <c r="U611" s="69"/>
      <c r="V611" s="69"/>
      <c r="W611" s="69"/>
      <c r="X611" s="69"/>
      <c r="Y611" s="69"/>
      <c r="Z611" s="69"/>
      <c r="AA611" s="69"/>
      <c r="AB611" s="69"/>
      <c r="AC611" s="69"/>
      <c r="AD611" s="69"/>
      <c r="AE611" s="69"/>
      <c r="AF611" s="69"/>
      <c r="AG611" s="69"/>
    </row>
    <row r="612" spans="11:33" ht="12.75">
      <c r="K612" s="69"/>
      <c r="L612" s="69"/>
      <c r="M612" s="69"/>
      <c r="N612" s="69"/>
      <c r="O612" s="69"/>
      <c r="P612" s="69"/>
      <c r="Q612" s="69"/>
      <c r="R612" s="69"/>
      <c r="S612" s="69"/>
      <c r="T612" s="69"/>
      <c r="U612" s="69"/>
      <c r="V612" s="69"/>
      <c r="W612" s="69"/>
      <c r="X612" s="69"/>
      <c r="Y612" s="69"/>
      <c r="Z612" s="69"/>
      <c r="AA612" s="69"/>
      <c r="AB612" s="69"/>
      <c r="AC612" s="69"/>
      <c r="AD612" s="69"/>
      <c r="AE612" s="69"/>
      <c r="AF612" s="69"/>
      <c r="AG612" s="69"/>
    </row>
    <row r="613" spans="11:33" ht="12.75">
      <c r="K613" s="69"/>
      <c r="L613" s="69"/>
      <c r="M613" s="69"/>
      <c r="N613" s="69"/>
      <c r="O613" s="69"/>
      <c r="P613" s="69"/>
      <c r="Q613" s="69"/>
      <c r="R613" s="69"/>
      <c r="S613" s="69"/>
      <c r="T613" s="69"/>
      <c r="U613" s="69"/>
      <c r="V613" s="69"/>
      <c r="W613" s="69"/>
      <c r="X613" s="69"/>
      <c r="Y613" s="69"/>
      <c r="Z613" s="69"/>
      <c r="AA613" s="69"/>
      <c r="AB613" s="69"/>
      <c r="AC613" s="69"/>
      <c r="AD613" s="69"/>
      <c r="AE613" s="69"/>
      <c r="AF613" s="69"/>
      <c r="AG613" s="69"/>
    </row>
    <row r="614" spans="11:33" ht="12.75">
      <c r="K614" s="69"/>
      <c r="L614" s="69"/>
      <c r="M614" s="69"/>
      <c r="N614" s="69"/>
      <c r="O614" s="69"/>
      <c r="P614" s="69"/>
      <c r="Q614" s="69"/>
      <c r="R614" s="69"/>
      <c r="S614" s="69"/>
      <c r="T614" s="69"/>
      <c r="U614" s="69"/>
      <c r="V614" s="69"/>
      <c r="W614" s="69"/>
      <c r="X614" s="69"/>
      <c r="Y614" s="69"/>
      <c r="Z614" s="69"/>
      <c r="AA614" s="69"/>
      <c r="AB614" s="69"/>
      <c r="AC614" s="69"/>
      <c r="AD614" s="69"/>
      <c r="AE614" s="69"/>
      <c r="AF614" s="69"/>
      <c r="AG614" s="69"/>
    </row>
    <row r="615" spans="11:33" ht="12.75">
      <c r="K615" s="69"/>
      <c r="L615" s="69"/>
      <c r="M615" s="69"/>
      <c r="N615" s="69"/>
      <c r="O615" s="69"/>
      <c r="P615" s="69"/>
      <c r="Q615" s="69"/>
      <c r="R615" s="69"/>
      <c r="S615" s="69"/>
      <c r="T615" s="69"/>
      <c r="U615" s="69"/>
      <c r="V615" s="69"/>
      <c r="W615" s="69"/>
      <c r="X615" s="69"/>
      <c r="Y615" s="69"/>
      <c r="Z615" s="69"/>
      <c r="AA615" s="69"/>
      <c r="AB615" s="69"/>
      <c r="AC615" s="69"/>
      <c r="AD615" s="69"/>
      <c r="AE615" s="69"/>
      <c r="AF615" s="69"/>
      <c r="AG615" s="69"/>
    </row>
    <row r="616" spans="11:33" ht="12.75">
      <c r="K616" s="69"/>
      <c r="L616" s="69"/>
      <c r="M616" s="69"/>
      <c r="N616" s="69"/>
      <c r="O616" s="69"/>
      <c r="P616" s="69"/>
      <c r="Q616" s="69"/>
      <c r="R616" s="69"/>
      <c r="S616" s="69"/>
      <c r="T616" s="69"/>
      <c r="U616" s="69"/>
      <c r="V616" s="69"/>
      <c r="W616" s="69"/>
      <c r="X616" s="69"/>
      <c r="Y616" s="69"/>
      <c r="Z616" s="69"/>
      <c r="AA616" s="69"/>
      <c r="AB616" s="69"/>
      <c r="AC616" s="69"/>
      <c r="AD616" s="69"/>
      <c r="AE616" s="69"/>
      <c r="AF616" s="69"/>
      <c r="AG616" s="69"/>
    </row>
    <row r="617" spans="11:33" ht="12.75">
      <c r="K617" s="69"/>
      <c r="L617" s="69"/>
      <c r="M617" s="69"/>
      <c r="N617" s="69"/>
      <c r="O617" s="69"/>
      <c r="P617" s="69"/>
      <c r="Q617" s="69"/>
      <c r="R617" s="69"/>
      <c r="S617" s="69"/>
      <c r="T617" s="69"/>
      <c r="U617" s="69"/>
      <c r="V617" s="69"/>
      <c r="W617" s="69"/>
      <c r="X617" s="69"/>
      <c r="Y617" s="69"/>
      <c r="Z617" s="69"/>
      <c r="AA617" s="69"/>
      <c r="AB617" s="69"/>
      <c r="AC617" s="69"/>
      <c r="AD617" s="69"/>
      <c r="AE617" s="69"/>
      <c r="AF617" s="69"/>
      <c r="AG617" s="69"/>
    </row>
    <row r="618" spans="11:33" ht="12.75">
      <c r="K618" s="69"/>
      <c r="L618" s="69"/>
      <c r="M618" s="69"/>
      <c r="N618" s="69"/>
      <c r="O618" s="69"/>
      <c r="P618" s="69"/>
      <c r="Q618" s="69"/>
      <c r="R618" s="69"/>
      <c r="S618" s="69"/>
      <c r="T618" s="69"/>
      <c r="U618" s="69"/>
      <c r="V618" s="69"/>
      <c r="W618" s="69"/>
      <c r="X618" s="69"/>
      <c r="Y618" s="69"/>
      <c r="Z618" s="69"/>
      <c r="AA618" s="69"/>
      <c r="AB618" s="69"/>
      <c r="AC618" s="69"/>
      <c r="AD618" s="69"/>
      <c r="AE618" s="69"/>
      <c r="AF618" s="69"/>
      <c r="AG618" s="69"/>
    </row>
    <row r="619" spans="11:33" ht="12.75">
      <c r="K619" s="69"/>
      <c r="L619" s="69"/>
      <c r="M619" s="69"/>
      <c r="N619" s="69"/>
      <c r="O619" s="69"/>
      <c r="P619" s="69"/>
      <c r="Q619" s="69"/>
      <c r="R619" s="69"/>
      <c r="S619" s="69"/>
      <c r="T619" s="69"/>
      <c r="U619" s="69"/>
      <c r="V619" s="69"/>
      <c r="W619" s="69"/>
      <c r="X619" s="69"/>
      <c r="Y619" s="69"/>
      <c r="Z619" s="69"/>
      <c r="AA619" s="69"/>
      <c r="AB619" s="69"/>
      <c r="AC619" s="69"/>
      <c r="AD619" s="69"/>
      <c r="AE619" s="69"/>
      <c r="AF619" s="69"/>
      <c r="AG619" s="69"/>
    </row>
    <row r="620" spans="11:33" ht="12.75">
      <c r="K620" s="69"/>
      <c r="L620" s="69"/>
      <c r="M620" s="69"/>
      <c r="N620" s="69"/>
      <c r="O620" s="69"/>
      <c r="P620" s="69"/>
      <c r="Q620" s="69"/>
      <c r="R620" s="69"/>
      <c r="S620" s="69"/>
      <c r="T620" s="69"/>
      <c r="U620" s="69"/>
      <c r="V620" s="69"/>
      <c r="W620" s="69"/>
      <c r="X620" s="69"/>
      <c r="Y620" s="69"/>
      <c r="Z620" s="69"/>
      <c r="AA620" s="69"/>
      <c r="AB620" s="69"/>
      <c r="AC620" s="69"/>
      <c r="AD620" s="69"/>
      <c r="AE620" s="69"/>
      <c r="AF620" s="69"/>
      <c r="AG620" s="69"/>
    </row>
    <row r="621" spans="11:33" ht="12.75">
      <c r="K621" s="69"/>
      <c r="L621" s="69"/>
      <c r="M621" s="69"/>
      <c r="N621" s="69"/>
      <c r="O621" s="69"/>
      <c r="P621" s="69"/>
      <c r="Q621" s="69"/>
      <c r="R621" s="69"/>
      <c r="S621" s="69"/>
      <c r="T621" s="69"/>
      <c r="U621" s="69"/>
      <c r="V621" s="69"/>
      <c r="W621" s="69"/>
      <c r="X621" s="69"/>
      <c r="Y621" s="69"/>
      <c r="Z621" s="69"/>
      <c r="AA621" s="69"/>
      <c r="AB621" s="69"/>
      <c r="AC621" s="69"/>
      <c r="AD621" s="69"/>
      <c r="AE621" s="69"/>
      <c r="AF621" s="69"/>
      <c r="AG621" s="69"/>
    </row>
    <row r="622" spans="11:33" ht="12.75">
      <c r="K622" s="69"/>
      <c r="L622" s="69"/>
      <c r="M622" s="69"/>
      <c r="N622" s="69"/>
      <c r="O622" s="69"/>
      <c r="P622" s="69"/>
      <c r="Q622" s="69"/>
      <c r="R622" s="69"/>
      <c r="S622" s="69"/>
      <c r="T622" s="69"/>
      <c r="U622" s="69"/>
      <c r="V622" s="69"/>
      <c r="W622" s="69"/>
      <c r="X622" s="69"/>
      <c r="Y622" s="69"/>
      <c r="Z622" s="69"/>
      <c r="AA622" s="69"/>
      <c r="AB622" s="69"/>
      <c r="AC622" s="69"/>
      <c r="AD622" s="69"/>
      <c r="AE622" s="69"/>
      <c r="AF622" s="69"/>
      <c r="AG622" s="69"/>
    </row>
    <row r="623" spans="11:33" ht="12.75">
      <c r="K623" s="69"/>
      <c r="L623" s="69"/>
      <c r="M623" s="69"/>
      <c r="N623" s="69"/>
      <c r="O623" s="69"/>
      <c r="P623" s="69"/>
      <c r="Q623" s="69"/>
      <c r="R623" s="69"/>
      <c r="S623" s="69"/>
      <c r="T623" s="69"/>
      <c r="U623" s="69"/>
      <c r="V623" s="69"/>
      <c r="W623" s="69"/>
      <c r="X623" s="69"/>
      <c r="Y623" s="69"/>
      <c r="Z623" s="69"/>
      <c r="AA623" s="69"/>
      <c r="AB623" s="69"/>
      <c r="AC623" s="69"/>
      <c r="AD623" s="69"/>
      <c r="AE623" s="69"/>
      <c r="AF623" s="69"/>
      <c r="AG623" s="69"/>
    </row>
    <row r="624" spans="11:33" ht="12.75">
      <c r="K624" s="69"/>
      <c r="L624" s="69"/>
      <c r="M624" s="69"/>
      <c r="N624" s="69"/>
      <c r="O624" s="69"/>
      <c r="P624" s="69"/>
      <c r="Q624" s="69"/>
      <c r="R624" s="69"/>
      <c r="S624" s="69"/>
      <c r="T624" s="69"/>
      <c r="U624" s="69"/>
      <c r="V624" s="69"/>
      <c r="W624" s="69"/>
      <c r="X624" s="69"/>
      <c r="Y624" s="69"/>
      <c r="Z624" s="69"/>
      <c r="AA624" s="69"/>
      <c r="AB624" s="69"/>
      <c r="AC624" s="69"/>
      <c r="AD624" s="69"/>
      <c r="AE624" s="69"/>
      <c r="AF624" s="69"/>
      <c r="AG624" s="69"/>
    </row>
    <row r="625" spans="11:33" ht="12.75">
      <c r="K625" s="69"/>
      <c r="L625" s="69"/>
      <c r="M625" s="69"/>
      <c r="N625" s="69"/>
      <c r="O625" s="69"/>
      <c r="P625" s="69"/>
      <c r="Q625" s="69"/>
      <c r="R625" s="69"/>
      <c r="S625" s="69"/>
      <c r="T625" s="69"/>
      <c r="U625" s="69"/>
      <c r="V625" s="69"/>
      <c r="W625" s="69"/>
      <c r="X625" s="69"/>
      <c r="Y625" s="69"/>
      <c r="Z625" s="69"/>
      <c r="AA625" s="69"/>
      <c r="AB625" s="69"/>
      <c r="AC625" s="69"/>
      <c r="AD625" s="69"/>
      <c r="AE625" s="69"/>
      <c r="AF625" s="69"/>
      <c r="AG625" s="69"/>
    </row>
    <row r="626" spans="11:33" ht="12.75">
      <c r="K626" s="69"/>
      <c r="L626" s="69"/>
      <c r="M626" s="69"/>
      <c r="N626" s="69"/>
      <c r="O626" s="69"/>
      <c r="P626" s="69"/>
      <c r="Q626" s="69"/>
      <c r="R626" s="69"/>
      <c r="S626" s="69"/>
      <c r="T626" s="69"/>
      <c r="U626" s="69"/>
      <c r="V626" s="69"/>
      <c r="W626" s="69"/>
      <c r="X626" s="69"/>
      <c r="Y626" s="69"/>
      <c r="Z626" s="69"/>
      <c r="AA626" s="69"/>
      <c r="AB626" s="69"/>
      <c r="AC626" s="69"/>
      <c r="AD626" s="69"/>
      <c r="AE626" s="69"/>
      <c r="AF626" s="69"/>
      <c r="AG626" s="69"/>
    </row>
    <row r="627" spans="11:33" ht="12.75">
      <c r="K627" s="69"/>
      <c r="L627" s="69"/>
      <c r="M627" s="69"/>
      <c r="N627" s="69"/>
      <c r="O627" s="69"/>
      <c r="P627" s="69"/>
      <c r="Q627" s="69"/>
      <c r="R627" s="69"/>
      <c r="S627" s="69"/>
      <c r="T627" s="69"/>
      <c r="U627" s="69"/>
      <c r="V627" s="69"/>
      <c r="W627" s="69"/>
      <c r="X627" s="69"/>
      <c r="Y627" s="69"/>
      <c r="Z627" s="69"/>
      <c r="AA627" s="69"/>
      <c r="AB627" s="69"/>
      <c r="AC627" s="69"/>
      <c r="AD627" s="69"/>
      <c r="AE627" s="69"/>
      <c r="AF627" s="69"/>
      <c r="AG627" s="69"/>
    </row>
    <row r="628" spans="11:33" ht="12.75">
      <c r="K628" s="69"/>
      <c r="L628" s="69"/>
      <c r="M628" s="69"/>
      <c r="N628" s="69"/>
      <c r="O628" s="69"/>
      <c r="P628" s="69"/>
      <c r="Q628" s="69"/>
      <c r="R628" s="69"/>
      <c r="S628" s="69"/>
      <c r="T628" s="69"/>
      <c r="U628" s="69"/>
      <c r="V628" s="69"/>
      <c r="W628" s="69"/>
      <c r="X628" s="69"/>
      <c r="Y628" s="69"/>
      <c r="Z628" s="69"/>
      <c r="AA628" s="69"/>
      <c r="AB628" s="69"/>
      <c r="AC628" s="69"/>
      <c r="AD628" s="69"/>
      <c r="AE628" s="69"/>
      <c r="AF628" s="69"/>
      <c r="AG628" s="69"/>
    </row>
    <row r="629" spans="11:33" ht="12.75">
      <c r="K629" s="69"/>
      <c r="L629" s="69"/>
      <c r="M629" s="69"/>
      <c r="N629" s="69"/>
      <c r="O629" s="69"/>
      <c r="P629" s="69"/>
      <c r="Q629" s="69"/>
      <c r="R629" s="69"/>
      <c r="S629" s="69"/>
      <c r="T629" s="69"/>
      <c r="U629" s="69"/>
      <c r="V629" s="69"/>
      <c r="W629" s="69"/>
      <c r="X629" s="69"/>
      <c r="Y629" s="69"/>
      <c r="Z629" s="69"/>
      <c r="AA629" s="69"/>
      <c r="AB629" s="69"/>
      <c r="AC629" s="69"/>
      <c r="AD629" s="69"/>
      <c r="AE629" s="69"/>
      <c r="AF629" s="69"/>
      <c r="AG629" s="69"/>
    </row>
    <row r="630" spans="11:33" ht="12.75">
      <c r="K630" s="69"/>
      <c r="L630" s="69"/>
      <c r="M630" s="69"/>
      <c r="N630" s="69"/>
      <c r="O630" s="69"/>
      <c r="P630" s="69"/>
      <c r="Q630" s="69"/>
      <c r="R630" s="69"/>
      <c r="S630" s="69"/>
      <c r="T630" s="69"/>
      <c r="U630" s="69"/>
      <c r="V630" s="69"/>
      <c r="W630" s="69"/>
      <c r="X630" s="69"/>
      <c r="Y630" s="69"/>
      <c r="Z630" s="69"/>
      <c r="AA630" s="69"/>
      <c r="AB630" s="69"/>
      <c r="AC630" s="69"/>
      <c r="AD630" s="69"/>
      <c r="AE630" s="69"/>
      <c r="AF630" s="69"/>
      <c r="AG630" s="69"/>
    </row>
    <row r="631" spans="11:33" ht="12.75">
      <c r="K631" s="69"/>
      <c r="L631" s="69"/>
      <c r="M631" s="69"/>
      <c r="N631" s="69"/>
      <c r="O631" s="69"/>
      <c r="P631" s="69"/>
      <c r="Q631" s="69"/>
      <c r="R631" s="69"/>
      <c r="S631" s="69"/>
      <c r="T631" s="69"/>
      <c r="U631" s="69"/>
      <c r="V631" s="69"/>
      <c r="W631" s="69"/>
      <c r="X631" s="69"/>
      <c r="Y631" s="69"/>
      <c r="Z631" s="69"/>
      <c r="AA631" s="69"/>
      <c r="AB631" s="69"/>
      <c r="AC631" s="69"/>
      <c r="AD631" s="69"/>
      <c r="AE631" s="69"/>
      <c r="AF631" s="69"/>
      <c r="AG631" s="69"/>
    </row>
    <row r="632" spans="11:33" ht="12.75">
      <c r="K632" s="69"/>
      <c r="L632" s="69"/>
      <c r="M632" s="69"/>
      <c r="N632" s="69"/>
      <c r="O632" s="69"/>
      <c r="P632" s="69"/>
      <c r="Q632" s="69"/>
      <c r="R632" s="69"/>
      <c r="S632" s="69"/>
      <c r="T632" s="69"/>
      <c r="U632" s="69"/>
      <c r="V632" s="69"/>
      <c r="W632" s="69"/>
      <c r="X632" s="69"/>
      <c r="Y632" s="69"/>
      <c r="Z632" s="69"/>
      <c r="AA632" s="69"/>
      <c r="AB632" s="69"/>
      <c r="AC632" s="69"/>
      <c r="AD632" s="69"/>
      <c r="AE632" s="69"/>
      <c r="AF632" s="69"/>
      <c r="AG632" s="69"/>
    </row>
    <row r="633" spans="11:33" ht="12.75">
      <c r="K633" s="69"/>
      <c r="L633" s="69"/>
      <c r="M633" s="69"/>
      <c r="N633" s="69"/>
      <c r="O633" s="69"/>
      <c r="P633" s="69"/>
      <c r="Q633" s="69"/>
      <c r="R633" s="69"/>
      <c r="S633" s="69"/>
      <c r="T633" s="69"/>
      <c r="U633" s="69"/>
      <c r="V633" s="69"/>
      <c r="W633" s="69"/>
      <c r="X633" s="69"/>
      <c r="Y633" s="69"/>
      <c r="Z633" s="69"/>
      <c r="AA633" s="69"/>
      <c r="AB633" s="69"/>
      <c r="AC633" s="69"/>
      <c r="AD633" s="69"/>
      <c r="AE633" s="69"/>
      <c r="AF633" s="69"/>
      <c r="AG633" s="69"/>
    </row>
    <row r="634" spans="11:33" ht="12.75">
      <c r="K634" s="69"/>
      <c r="L634" s="69"/>
      <c r="M634" s="69"/>
      <c r="N634" s="69"/>
      <c r="O634" s="69"/>
      <c r="P634" s="69"/>
      <c r="Q634" s="69"/>
      <c r="R634" s="69"/>
      <c r="S634" s="69"/>
      <c r="T634" s="69"/>
      <c r="U634" s="69"/>
      <c r="V634" s="69"/>
      <c r="W634" s="69"/>
      <c r="X634" s="69"/>
      <c r="Y634" s="69"/>
      <c r="Z634" s="69"/>
      <c r="AA634" s="69"/>
      <c r="AB634" s="69"/>
      <c r="AC634" s="69"/>
      <c r="AD634" s="69"/>
      <c r="AE634" s="69"/>
      <c r="AF634" s="69"/>
      <c r="AG634" s="69"/>
    </row>
    <row r="635" spans="11:33" ht="12.75">
      <c r="K635" s="69"/>
      <c r="L635" s="69"/>
      <c r="M635" s="69"/>
      <c r="N635" s="69"/>
      <c r="O635" s="69"/>
      <c r="P635" s="69"/>
      <c r="Q635" s="69"/>
      <c r="R635" s="69"/>
      <c r="S635" s="69"/>
      <c r="T635" s="69"/>
      <c r="U635" s="69"/>
      <c r="V635" s="69"/>
      <c r="W635" s="69"/>
      <c r="X635" s="69"/>
      <c r="Y635" s="69"/>
      <c r="Z635" s="69"/>
      <c r="AA635" s="69"/>
      <c r="AB635" s="69"/>
      <c r="AC635" s="69"/>
      <c r="AD635" s="69"/>
      <c r="AE635" s="69"/>
      <c r="AF635" s="69"/>
      <c r="AG635" s="69"/>
    </row>
    <row r="636" spans="11:33" ht="12.75">
      <c r="K636" s="69"/>
      <c r="L636" s="69"/>
      <c r="M636" s="69"/>
      <c r="N636" s="69"/>
      <c r="O636" s="69"/>
      <c r="P636" s="69"/>
      <c r="Q636" s="69"/>
      <c r="R636" s="69"/>
      <c r="S636" s="69"/>
      <c r="T636" s="69"/>
      <c r="U636" s="69"/>
      <c r="V636" s="69"/>
      <c r="W636" s="69"/>
      <c r="X636" s="69"/>
      <c r="Y636" s="69"/>
      <c r="Z636" s="69"/>
      <c r="AA636" s="69"/>
      <c r="AB636" s="69"/>
      <c r="AC636" s="69"/>
      <c r="AD636" s="69"/>
      <c r="AE636" s="69"/>
      <c r="AF636" s="69"/>
      <c r="AG636" s="69"/>
    </row>
    <row r="637" spans="11:33" ht="12.75">
      <c r="K637" s="69"/>
      <c r="L637" s="69"/>
      <c r="M637" s="69"/>
      <c r="N637" s="69"/>
      <c r="O637" s="69"/>
      <c r="P637" s="69"/>
      <c r="Q637" s="69"/>
      <c r="R637" s="69"/>
      <c r="S637" s="69"/>
      <c r="T637" s="69"/>
      <c r="U637" s="69"/>
      <c r="V637" s="69"/>
      <c r="W637" s="69"/>
      <c r="X637" s="69"/>
      <c r="Y637" s="69"/>
      <c r="Z637" s="69"/>
      <c r="AA637" s="69"/>
      <c r="AB637" s="69"/>
      <c r="AC637" s="69"/>
      <c r="AD637" s="69"/>
      <c r="AE637" s="69"/>
      <c r="AF637" s="69"/>
      <c r="AG637" s="69"/>
    </row>
    <row r="638" spans="11:33" ht="12.75">
      <c r="K638" s="69"/>
      <c r="L638" s="69"/>
      <c r="M638" s="69"/>
      <c r="N638" s="69"/>
      <c r="O638" s="69"/>
      <c r="P638" s="69"/>
      <c r="Q638" s="69"/>
      <c r="R638" s="69"/>
      <c r="S638" s="69"/>
      <c r="T638" s="69"/>
      <c r="U638" s="69"/>
      <c r="V638" s="69"/>
      <c r="W638" s="69"/>
      <c r="X638" s="69"/>
      <c r="Y638" s="69"/>
      <c r="Z638" s="69"/>
      <c r="AA638" s="69"/>
      <c r="AB638" s="69"/>
      <c r="AC638" s="69"/>
      <c r="AD638" s="69"/>
      <c r="AE638" s="69"/>
      <c r="AF638" s="69"/>
      <c r="AG638" s="69"/>
    </row>
    <row r="639" spans="11:33" ht="12.75">
      <c r="K639" s="69"/>
      <c r="L639" s="69"/>
      <c r="M639" s="69"/>
      <c r="N639" s="69"/>
      <c r="O639" s="69"/>
      <c r="P639" s="69"/>
      <c r="Q639" s="69"/>
      <c r="R639" s="69"/>
      <c r="S639" s="69"/>
      <c r="T639" s="69"/>
      <c r="U639" s="69"/>
      <c r="V639" s="69"/>
      <c r="W639" s="69"/>
      <c r="X639" s="69"/>
      <c r="Y639" s="69"/>
      <c r="Z639" s="69"/>
      <c r="AA639" s="69"/>
      <c r="AB639" s="69"/>
      <c r="AC639" s="69"/>
      <c r="AD639" s="69"/>
      <c r="AE639" s="69"/>
      <c r="AF639" s="69"/>
      <c r="AG639" s="69"/>
    </row>
    <row r="640" spans="11:33" ht="12.75">
      <c r="K640" s="69"/>
      <c r="L640" s="69"/>
      <c r="M640" s="69"/>
      <c r="N640" s="69"/>
      <c r="O640" s="69"/>
      <c r="P640" s="69"/>
      <c r="Q640" s="69"/>
      <c r="R640" s="69"/>
      <c r="S640" s="69"/>
      <c r="T640" s="69"/>
      <c r="U640" s="69"/>
      <c r="V640" s="69"/>
      <c r="W640" s="69"/>
      <c r="X640" s="69"/>
      <c r="Y640" s="69"/>
      <c r="Z640" s="69"/>
      <c r="AA640" s="69"/>
      <c r="AB640" s="69"/>
      <c r="AC640" s="69"/>
      <c r="AD640" s="69"/>
      <c r="AE640" s="69"/>
      <c r="AF640" s="69"/>
      <c r="AG640" s="69"/>
    </row>
    <row r="641" spans="11:33" ht="12.75">
      <c r="K641" s="69"/>
      <c r="L641" s="69"/>
      <c r="M641" s="69"/>
      <c r="N641" s="69"/>
      <c r="O641" s="69"/>
      <c r="P641" s="69"/>
      <c r="Q641" s="69"/>
      <c r="R641" s="69"/>
      <c r="S641" s="69"/>
      <c r="T641" s="69"/>
      <c r="U641" s="69"/>
      <c r="V641" s="69"/>
      <c r="W641" s="69"/>
      <c r="X641" s="69"/>
      <c r="Y641" s="69"/>
      <c r="Z641" s="69"/>
      <c r="AA641" s="69"/>
      <c r="AB641" s="69"/>
      <c r="AC641" s="69"/>
      <c r="AD641" s="69"/>
      <c r="AE641" s="69"/>
      <c r="AF641" s="69"/>
      <c r="AG641" s="69"/>
    </row>
    <row r="642" spans="11:33" ht="12.75">
      <c r="K642" s="69"/>
      <c r="L642" s="69"/>
      <c r="M642" s="69"/>
      <c r="N642" s="69"/>
      <c r="O642" s="69"/>
      <c r="P642" s="69"/>
      <c r="Q642" s="69"/>
      <c r="R642" s="69"/>
      <c r="S642" s="69"/>
      <c r="T642" s="69"/>
      <c r="U642" s="69"/>
      <c r="V642" s="69"/>
      <c r="W642" s="69"/>
      <c r="X642" s="69"/>
      <c r="Y642" s="69"/>
      <c r="Z642" s="69"/>
      <c r="AA642" s="69"/>
      <c r="AB642" s="69"/>
      <c r="AC642" s="69"/>
      <c r="AD642" s="69"/>
      <c r="AE642" s="69"/>
      <c r="AF642" s="69"/>
      <c r="AG642" s="69"/>
    </row>
    <row r="643" spans="11:33" ht="12.75">
      <c r="K643" s="69"/>
      <c r="L643" s="69"/>
      <c r="M643" s="69"/>
      <c r="N643" s="69"/>
      <c r="O643" s="69"/>
      <c r="P643" s="69"/>
      <c r="Q643" s="69"/>
      <c r="R643" s="69"/>
      <c r="S643" s="69"/>
      <c r="T643" s="69"/>
      <c r="U643" s="69"/>
      <c r="V643" s="69"/>
      <c r="W643" s="69"/>
      <c r="X643" s="69"/>
      <c r="Y643" s="69"/>
      <c r="Z643" s="69"/>
      <c r="AA643" s="69"/>
      <c r="AB643" s="69"/>
      <c r="AC643" s="69"/>
      <c r="AD643" s="69"/>
      <c r="AE643" s="69"/>
      <c r="AF643" s="69"/>
      <c r="AG643" s="69"/>
    </row>
    <row r="644" spans="11:33" ht="12.75">
      <c r="K644" s="69"/>
      <c r="L644" s="69"/>
      <c r="M644" s="69"/>
      <c r="N644" s="69"/>
      <c r="O644" s="69"/>
      <c r="P644" s="69"/>
      <c r="Q644" s="69"/>
      <c r="R644" s="69"/>
      <c r="S644" s="69"/>
      <c r="T644" s="69"/>
      <c r="U644" s="69"/>
      <c r="V644" s="69"/>
      <c r="W644" s="69"/>
      <c r="X644" s="69"/>
      <c r="Y644" s="69"/>
      <c r="Z644" s="69"/>
      <c r="AA644" s="69"/>
      <c r="AB644" s="69"/>
      <c r="AC644" s="69"/>
      <c r="AD644" s="69"/>
      <c r="AE644" s="69"/>
      <c r="AF644" s="69"/>
      <c r="AG644" s="69"/>
    </row>
    <row r="645" spans="11:33" ht="12.75">
      <c r="K645" s="69"/>
      <c r="L645" s="69"/>
      <c r="M645" s="69"/>
      <c r="N645" s="69"/>
      <c r="O645" s="69"/>
      <c r="P645" s="69"/>
      <c r="Q645" s="69"/>
      <c r="R645" s="69"/>
      <c r="S645" s="69"/>
      <c r="T645" s="69"/>
      <c r="U645" s="69"/>
      <c r="V645" s="69"/>
      <c r="W645" s="69"/>
      <c r="X645" s="69"/>
      <c r="Y645" s="69"/>
      <c r="Z645" s="69"/>
      <c r="AA645" s="69"/>
      <c r="AB645" s="69"/>
      <c r="AC645" s="69"/>
      <c r="AD645" s="69"/>
      <c r="AE645" s="69"/>
      <c r="AF645" s="69"/>
      <c r="AG645" s="69"/>
    </row>
    <row r="646" spans="11:33" ht="12.75">
      <c r="K646" s="69"/>
      <c r="L646" s="69"/>
      <c r="M646" s="69"/>
      <c r="N646" s="69"/>
      <c r="O646" s="69"/>
      <c r="P646" s="69"/>
      <c r="Q646" s="69"/>
      <c r="R646" s="69"/>
      <c r="S646" s="69"/>
      <c r="T646" s="69"/>
      <c r="U646" s="69"/>
      <c r="V646" s="69"/>
      <c r="W646" s="69"/>
      <c r="X646" s="69"/>
      <c r="Y646" s="69"/>
      <c r="Z646" s="69"/>
      <c r="AA646" s="69"/>
      <c r="AB646" s="69"/>
      <c r="AC646" s="69"/>
      <c r="AD646" s="69"/>
      <c r="AE646" s="69"/>
      <c r="AF646" s="69"/>
      <c r="AG646" s="69"/>
    </row>
    <row r="647" spans="11:33" ht="12.75">
      <c r="K647" s="69"/>
      <c r="L647" s="69"/>
      <c r="M647" s="69"/>
      <c r="N647" s="69"/>
      <c r="O647" s="69"/>
      <c r="P647" s="69"/>
      <c r="Q647" s="69"/>
      <c r="R647" s="69"/>
      <c r="S647" s="69"/>
      <c r="T647" s="69"/>
      <c r="U647" s="69"/>
      <c r="V647" s="69"/>
      <c r="W647" s="69"/>
      <c r="X647" s="69"/>
      <c r="Y647" s="69"/>
      <c r="Z647" s="69"/>
      <c r="AA647" s="69"/>
      <c r="AB647" s="69"/>
      <c r="AC647" s="69"/>
      <c r="AD647" s="69"/>
      <c r="AE647" s="69"/>
      <c r="AF647" s="69"/>
      <c r="AG647" s="69"/>
    </row>
    <row r="648" spans="11:33" ht="12.75">
      <c r="K648" s="69"/>
      <c r="L648" s="69"/>
      <c r="M648" s="69"/>
      <c r="N648" s="69"/>
      <c r="O648" s="69"/>
      <c r="P648" s="69"/>
      <c r="Q648" s="69"/>
      <c r="R648" s="69"/>
      <c r="S648" s="69"/>
      <c r="T648" s="69"/>
      <c r="U648" s="69"/>
      <c r="V648" s="69"/>
      <c r="W648" s="69"/>
      <c r="X648" s="69"/>
      <c r="Y648" s="69"/>
      <c r="Z648" s="69"/>
      <c r="AA648" s="69"/>
      <c r="AB648" s="69"/>
      <c r="AC648" s="69"/>
      <c r="AD648" s="69"/>
      <c r="AE648" s="69"/>
      <c r="AF648" s="69"/>
      <c r="AG648" s="69"/>
    </row>
    <row r="649" spans="11:33" ht="12.75">
      <c r="K649" s="69"/>
      <c r="L649" s="69"/>
      <c r="M649" s="69"/>
      <c r="N649" s="69"/>
      <c r="O649" s="69"/>
      <c r="P649" s="69"/>
      <c r="Q649" s="69"/>
      <c r="R649" s="69"/>
      <c r="S649" s="69"/>
      <c r="T649" s="69"/>
      <c r="U649" s="69"/>
      <c r="V649" s="69"/>
      <c r="W649" s="69"/>
      <c r="X649" s="69"/>
      <c r="Y649" s="69"/>
      <c r="Z649" s="69"/>
      <c r="AA649" s="69"/>
      <c r="AB649" s="69"/>
      <c r="AC649" s="69"/>
      <c r="AD649" s="69"/>
      <c r="AE649" s="69"/>
      <c r="AF649" s="69"/>
      <c r="AG649" s="69"/>
    </row>
    <row r="650" spans="11:33" ht="12.75">
      <c r="K650" s="69"/>
      <c r="L650" s="69"/>
      <c r="M650" s="69"/>
      <c r="N650" s="69"/>
      <c r="O650" s="69"/>
      <c r="P650" s="69"/>
      <c r="Q650" s="69"/>
      <c r="R650" s="69"/>
      <c r="S650" s="69"/>
      <c r="T650" s="69"/>
      <c r="U650" s="69"/>
      <c r="V650" s="69"/>
      <c r="W650" s="69"/>
      <c r="X650" s="69"/>
      <c r="Y650" s="69"/>
      <c r="Z650" s="69"/>
      <c r="AA650" s="69"/>
      <c r="AB650" s="69"/>
      <c r="AC650" s="69"/>
      <c r="AD650" s="69"/>
      <c r="AE650" s="69"/>
      <c r="AF650" s="69"/>
      <c r="AG650" s="69"/>
    </row>
    <row r="651" spans="11:33" ht="12.75">
      <c r="K651" s="69"/>
      <c r="L651" s="69"/>
      <c r="M651" s="69"/>
      <c r="N651" s="69"/>
      <c r="O651" s="69"/>
      <c r="P651" s="69"/>
      <c r="Q651" s="69"/>
      <c r="R651" s="69"/>
      <c r="S651" s="69"/>
      <c r="T651" s="69"/>
      <c r="U651" s="69"/>
      <c r="V651" s="69"/>
      <c r="W651" s="69"/>
      <c r="X651" s="69"/>
      <c r="Y651" s="69"/>
      <c r="Z651" s="69"/>
      <c r="AA651" s="69"/>
      <c r="AB651" s="69"/>
      <c r="AC651" s="69"/>
      <c r="AD651" s="69"/>
      <c r="AE651" s="69"/>
      <c r="AF651" s="69"/>
      <c r="AG651" s="69"/>
    </row>
    <row r="652" spans="11:33" ht="12.75">
      <c r="K652" s="69"/>
      <c r="L652" s="69"/>
      <c r="M652" s="69"/>
      <c r="N652" s="69"/>
      <c r="O652" s="69"/>
      <c r="P652" s="69"/>
      <c r="Q652" s="69"/>
      <c r="R652" s="69"/>
      <c r="S652" s="69"/>
      <c r="T652" s="69"/>
      <c r="U652" s="69"/>
      <c r="V652" s="69"/>
      <c r="W652" s="69"/>
      <c r="X652" s="69"/>
      <c r="Y652" s="69"/>
      <c r="Z652" s="69"/>
      <c r="AA652" s="69"/>
      <c r="AB652" s="69"/>
      <c r="AC652" s="69"/>
      <c r="AD652" s="69"/>
      <c r="AE652" s="69"/>
      <c r="AF652" s="69"/>
      <c r="AG652" s="69"/>
    </row>
    <row r="653" spans="11:33" ht="12.75">
      <c r="K653" s="69"/>
      <c r="L653" s="69"/>
      <c r="M653" s="69"/>
      <c r="N653" s="69"/>
      <c r="O653" s="69"/>
      <c r="P653" s="69"/>
      <c r="Q653" s="69"/>
      <c r="R653" s="69"/>
      <c r="S653" s="69"/>
      <c r="T653" s="69"/>
      <c r="U653" s="69"/>
      <c r="V653" s="69"/>
      <c r="W653" s="69"/>
      <c r="X653" s="69"/>
      <c r="Y653" s="69"/>
      <c r="Z653" s="69"/>
      <c r="AA653" s="69"/>
      <c r="AB653" s="69"/>
      <c r="AC653" s="69"/>
      <c r="AD653" s="69"/>
      <c r="AE653" s="69"/>
      <c r="AF653" s="69"/>
      <c r="AG653" s="69"/>
    </row>
    <row r="654" spans="11:33" ht="12.75">
      <c r="K654" s="69"/>
      <c r="L654" s="69"/>
      <c r="M654" s="69"/>
      <c r="N654" s="69"/>
      <c r="O654" s="69"/>
      <c r="P654" s="69"/>
      <c r="Q654" s="69"/>
      <c r="R654" s="69"/>
      <c r="S654" s="69"/>
      <c r="T654" s="69"/>
      <c r="U654" s="69"/>
      <c r="V654" s="69"/>
      <c r="W654" s="69"/>
      <c r="X654" s="69"/>
      <c r="Y654" s="69"/>
      <c r="Z654" s="69"/>
      <c r="AA654" s="69"/>
      <c r="AB654" s="69"/>
      <c r="AC654" s="69"/>
      <c r="AD654" s="69"/>
      <c r="AE654" s="69"/>
      <c r="AF654" s="69"/>
      <c r="AG654" s="69"/>
    </row>
    <row r="655" spans="11:33" ht="12.75">
      <c r="K655" s="69"/>
      <c r="L655" s="69"/>
      <c r="M655" s="69"/>
      <c r="N655" s="69"/>
      <c r="O655" s="69"/>
      <c r="P655" s="69"/>
      <c r="Q655" s="69"/>
      <c r="R655" s="69"/>
      <c r="S655" s="69"/>
      <c r="T655" s="69"/>
      <c r="U655" s="69"/>
      <c r="V655" s="69"/>
      <c r="W655" s="69"/>
      <c r="X655" s="69"/>
      <c r="Y655" s="69"/>
      <c r="Z655" s="69"/>
      <c r="AA655" s="69"/>
      <c r="AB655" s="69"/>
      <c r="AC655" s="69"/>
      <c r="AD655" s="69"/>
      <c r="AE655" s="69"/>
      <c r="AF655" s="69"/>
      <c r="AG655" s="69"/>
    </row>
    <row r="656" spans="11:33" ht="12.75">
      <c r="K656" s="69"/>
      <c r="L656" s="69"/>
      <c r="M656" s="69"/>
      <c r="N656" s="69"/>
      <c r="O656" s="69"/>
      <c r="P656" s="69"/>
      <c r="Q656" s="69"/>
      <c r="R656" s="69"/>
      <c r="S656" s="69"/>
      <c r="T656" s="69"/>
      <c r="U656" s="69"/>
      <c r="V656" s="69"/>
      <c r="W656" s="69"/>
      <c r="X656" s="69"/>
      <c r="Y656" s="69"/>
      <c r="Z656" s="69"/>
      <c r="AA656" s="69"/>
      <c r="AB656" s="69"/>
      <c r="AC656" s="69"/>
      <c r="AD656" s="69"/>
      <c r="AE656" s="69"/>
      <c r="AF656" s="69"/>
      <c r="AG656" s="69"/>
    </row>
    <row r="657" spans="11:33" ht="12.75">
      <c r="K657" s="69"/>
      <c r="L657" s="69"/>
      <c r="M657" s="69"/>
      <c r="N657" s="69"/>
      <c r="O657" s="69"/>
      <c r="P657" s="69"/>
      <c r="Q657" s="69"/>
      <c r="R657" s="69"/>
      <c r="S657" s="69"/>
      <c r="T657" s="69"/>
      <c r="U657" s="69"/>
      <c r="V657" s="69"/>
      <c r="W657" s="69"/>
      <c r="X657" s="69"/>
      <c r="Y657" s="69"/>
      <c r="Z657" s="69"/>
      <c r="AA657" s="69"/>
      <c r="AB657" s="69"/>
      <c r="AC657" s="69"/>
      <c r="AD657" s="69"/>
      <c r="AE657" s="69"/>
      <c r="AF657" s="69"/>
      <c r="AG657" s="69"/>
    </row>
    <row r="658" spans="11:33" ht="12.75">
      <c r="K658" s="69"/>
      <c r="L658" s="69"/>
      <c r="M658" s="69"/>
      <c r="N658" s="69"/>
      <c r="O658" s="69"/>
      <c r="P658" s="69"/>
      <c r="Q658" s="69"/>
      <c r="R658" s="69"/>
      <c r="S658" s="69"/>
      <c r="T658" s="69"/>
      <c r="U658" s="69"/>
      <c r="V658" s="69"/>
      <c r="W658" s="69"/>
      <c r="X658" s="69"/>
      <c r="Y658" s="69"/>
      <c r="Z658" s="69"/>
      <c r="AA658" s="69"/>
      <c r="AB658" s="69"/>
      <c r="AC658" s="69"/>
      <c r="AD658" s="69"/>
      <c r="AE658" s="69"/>
      <c r="AF658" s="69"/>
      <c r="AG658" s="69"/>
    </row>
    <row r="659" spans="11:33" ht="12.75">
      <c r="K659" s="69"/>
      <c r="L659" s="69"/>
      <c r="M659" s="69"/>
      <c r="N659" s="69"/>
      <c r="O659" s="69"/>
      <c r="P659" s="69"/>
      <c r="Q659" s="69"/>
      <c r="R659" s="69"/>
      <c r="S659" s="69"/>
      <c r="T659" s="69"/>
      <c r="U659" s="69"/>
      <c r="V659" s="69"/>
      <c r="W659" s="69"/>
      <c r="X659" s="69"/>
      <c r="Y659" s="69"/>
      <c r="Z659" s="69"/>
      <c r="AA659" s="69"/>
      <c r="AB659" s="69"/>
      <c r="AC659" s="69"/>
      <c r="AD659" s="69"/>
      <c r="AE659" s="69"/>
      <c r="AF659" s="69"/>
      <c r="AG659" s="69"/>
    </row>
    <row r="660" spans="11:33" ht="12.75">
      <c r="K660" s="69"/>
      <c r="L660" s="69"/>
      <c r="M660" s="69"/>
      <c r="N660" s="69"/>
      <c r="O660" s="69"/>
      <c r="P660" s="69"/>
      <c r="Q660" s="69"/>
      <c r="R660" s="69"/>
      <c r="S660" s="69"/>
      <c r="T660" s="69"/>
      <c r="U660" s="69"/>
      <c r="V660" s="69"/>
      <c r="W660" s="69"/>
      <c r="X660" s="69"/>
      <c r="Y660" s="69"/>
      <c r="Z660" s="69"/>
      <c r="AA660" s="69"/>
      <c r="AB660" s="69"/>
      <c r="AC660" s="69"/>
      <c r="AD660" s="69"/>
      <c r="AE660" s="69"/>
      <c r="AF660" s="69"/>
      <c r="AG660" s="69"/>
    </row>
    <row r="661" spans="11:33" ht="12.75">
      <c r="K661" s="69"/>
      <c r="L661" s="69"/>
      <c r="M661" s="69"/>
      <c r="N661" s="69"/>
      <c r="O661" s="69"/>
      <c r="P661" s="69"/>
      <c r="Q661" s="69"/>
      <c r="R661" s="69"/>
      <c r="S661" s="69"/>
      <c r="T661" s="69"/>
      <c r="U661" s="69"/>
      <c r="V661" s="69"/>
      <c r="W661" s="69"/>
      <c r="X661" s="69"/>
      <c r="Y661" s="69"/>
      <c r="Z661" s="69"/>
      <c r="AA661" s="69"/>
      <c r="AB661" s="69"/>
      <c r="AC661" s="69"/>
      <c r="AD661" s="69"/>
      <c r="AE661" s="69"/>
      <c r="AF661" s="69"/>
      <c r="AG661" s="69"/>
    </row>
    <row r="662" spans="11:33" ht="12.75">
      <c r="K662" s="69"/>
      <c r="L662" s="69"/>
      <c r="M662" s="69"/>
      <c r="N662" s="69"/>
      <c r="O662" s="69"/>
      <c r="P662" s="69"/>
      <c r="Q662" s="69"/>
      <c r="R662" s="69"/>
      <c r="S662" s="69"/>
      <c r="T662" s="69"/>
      <c r="U662" s="69"/>
      <c r="V662" s="69"/>
      <c r="W662" s="69"/>
      <c r="X662" s="69"/>
      <c r="Y662" s="69"/>
      <c r="Z662" s="69"/>
      <c r="AA662" s="69"/>
      <c r="AB662" s="69"/>
      <c r="AC662" s="69"/>
      <c r="AD662" s="69"/>
      <c r="AE662" s="69"/>
      <c r="AF662" s="69"/>
      <c r="AG662" s="69"/>
    </row>
    <row r="663" spans="11:33" ht="12.75">
      <c r="K663" s="69"/>
      <c r="L663" s="69"/>
      <c r="M663" s="69"/>
      <c r="N663" s="69"/>
      <c r="O663" s="69"/>
      <c r="P663" s="69"/>
      <c r="Q663" s="69"/>
      <c r="R663" s="69"/>
      <c r="S663" s="69"/>
      <c r="T663" s="69"/>
      <c r="U663" s="69"/>
      <c r="V663" s="69"/>
      <c r="W663" s="69"/>
      <c r="X663" s="69"/>
      <c r="Y663" s="69"/>
      <c r="Z663" s="69"/>
      <c r="AA663" s="69"/>
      <c r="AB663" s="69"/>
      <c r="AC663" s="69"/>
      <c r="AD663" s="69"/>
      <c r="AE663" s="69"/>
      <c r="AF663" s="69"/>
      <c r="AG663" s="69"/>
    </row>
    <row r="664" spans="11:33" ht="12.75">
      <c r="K664" s="69"/>
      <c r="L664" s="69"/>
      <c r="M664" s="69"/>
      <c r="N664" s="69"/>
      <c r="O664" s="69"/>
      <c r="P664" s="69"/>
      <c r="Q664" s="69"/>
      <c r="R664" s="69"/>
      <c r="S664" s="69"/>
      <c r="T664" s="69"/>
      <c r="U664" s="69"/>
      <c r="V664" s="69"/>
      <c r="W664" s="69"/>
      <c r="X664" s="69"/>
      <c r="Y664" s="69"/>
      <c r="Z664" s="69"/>
      <c r="AA664" s="69"/>
      <c r="AB664" s="69"/>
      <c r="AC664" s="69"/>
      <c r="AD664" s="69"/>
      <c r="AE664" s="69"/>
      <c r="AF664" s="69"/>
      <c r="AG664" s="69"/>
    </row>
    <row r="665" spans="11:33" ht="12.75">
      <c r="K665" s="69"/>
      <c r="L665" s="69"/>
      <c r="M665" s="69"/>
      <c r="N665" s="69"/>
      <c r="O665" s="69"/>
      <c r="P665" s="69"/>
      <c r="Q665" s="69"/>
      <c r="R665" s="69"/>
      <c r="S665" s="69"/>
      <c r="T665" s="69"/>
      <c r="U665" s="69"/>
      <c r="V665" s="69"/>
      <c r="W665" s="69"/>
      <c r="X665" s="69"/>
      <c r="Y665" s="69"/>
      <c r="Z665" s="69"/>
      <c r="AA665" s="69"/>
      <c r="AB665" s="69"/>
      <c r="AC665" s="69"/>
      <c r="AD665" s="69"/>
      <c r="AE665" s="69"/>
      <c r="AF665" s="69"/>
      <c r="AG665" s="69"/>
    </row>
    <row r="666" spans="11:33" ht="12.75">
      <c r="K666" s="69"/>
      <c r="L666" s="69"/>
      <c r="M666" s="69"/>
      <c r="N666" s="69"/>
      <c r="O666" s="69"/>
      <c r="P666" s="69"/>
      <c r="Q666" s="69"/>
      <c r="R666" s="69"/>
      <c r="S666" s="69"/>
      <c r="T666" s="69"/>
      <c r="U666" s="69"/>
      <c r="V666" s="69"/>
      <c r="W666" s="69"/>
      <c r="X666" s="69"/>
      <c r="Y666" s="69"/>
      <c r="Z666" s="69"/>
      <c r="AA666" s="69"/>
      <c r="AB666" s="69"/>
      <c r="AC666" s="69"/>
      <c r="AD666" s="69"/>
      <c r="AE666" s="69"/>
      <c r="AF666" s="69"/>
      <c r="AG666" s="69"/>
    </row>
    <row r="667" spans="11:33" ht="12.75">
      <c r="K667" s="69"/>
      <c r="L667" s="69"/>
      <c r="M667" s="69"/>
      <c r="N667" s="69"/>
      <c r="O667" s="69"/>
      <c r="P667" s="69"/>
      <c r="Q667" s="69"/>
      <c r="R667" s="69"/>
      <c r="S667" s="69"/>
      <c r="T667" s="69"/>
      <c r="U667" s="69"/>
      <c r="V667" s="69"/>
      <c r="W667" s="69"/>
      <c r="X667" s="69"/>
      <c r="Y667" s="69"/>
      <c r="Z667" s="69"/>
      <c r="AA667" s="69"/>
      <c r="AB667" s="69"/>
      <c r="AC667" s="69"/>
      <c r="AD667" s="69"/>
      <c r="AE667" s="69"/>
      <c r="AF667" s="69"/>
      <c r="AG667" s="69"/>
    </row>
    <row r="668" spans="11:33" ht="12.75">
      <c r="K668" s="69"/>
      <c r="L668" s="69"/>
      <c r="M668" s="69"/>
      <c r="N668" s="69"/>
      <c r="O668" s="69"/>
      <c r="P668" s="69"/>
      <c r="Q668" s="69"/>
      <c r="R668" s="69"/>
      <c r="S668" s="69"/>
      <c r="T668" s="69"/>
      <c r="U668" s="69"/>
      <c r="V668" s="69"/>
      <c r="W668" s="69"/>
      <c r="X668" s="69"/>
      <c r="Y668" s="69"/>
      <c r="Z668" s="69"/>
      <c r="AA668" s="69"/>
      <c r="AB668" s="69"/>
      <c r="AC668" s="69"/>
      <c r="AD668" s="69"/>
      <c r="AE668" s="69"/>
      <c r="AF668" s="69"/>
      <c r="AG668" s="69"/>
    </row>
    <row r="669" spans="11:33" ht="12.75">
      <c r="K669" s="69"/>
      <c r="L669" s="69"/>
      <c r="M669" s="69"/>
      <c r="N669" s="69"/>
      <c r="O669" s="69"/>
      <c r="P669" s="69"/>
      <c r="Q669" s="69"/>
      <c r="R669" s="69"/>
      <c r="S669" s="69"/>
      <c r="T669" s="69"/>
      <c r="U669" s="69"/>
      <c r="V669" s="69"/>
      <c r="W669" s="69"/>
      <c r="X669" s="69"/>
      <c r="Y669" s="69"/>
      <c r="Z669" s="69"/>
      <c r="AA669" s="69"/>
      <c r="AB669" s="69"/>
      <c r="AC669" s="69"/>
      <c r="AD669" s="69"/>
      <c r="AE669" s="69"/>
      <c r="AF669" s="69"/>
      <c r="AG669" s="69"/>
    </row>
  </sheetData>
  <mergeCells count="91">
    <mergeCell ref="A355:I355"/>
    <mergeCell ref="A385:I385"/>
    <mergeCell ref="A386:I386"/>
    <mergeCell ref="D358:E358"/>
    <mergeCell ref="G358:H358"/>
    <mergeCell ref="D357:F357"/>
    <mergeCell ref="G357:I357"/>
    <mergeCell ref="A322:I322"/>
    <mergeCell ref="A323:I323"/>
    <mergeCell ref="A353:I353"/>
    <mergeCell ref="A354:I354"/>
    <mergeCell ref="D326:E326"/>
    <mergeCell ref="G326:H326"/>
    <mergeCell ref="D325:F325"/>
    <mergeCell ref="G325:I325"/>
    <mergeCell ref="A291:I291"/>
    <mergeCell ref="G262:H262"/>
    <mergeCell ref="A321:I321"/>
    <mergeCell ref="G294:H294"/>
    <mergeCell ref="D293:F293"/>
    <mergeCell ref="G293:I293"/>
    <mergeCell ref="D294:E294"/>
    <mergeCell ref="A259:I259"/>
    <mergeCell ref="A289:I289"/>
    <mergeCell ref="D262:E262"/>
    <mergeCell ref="A290:I290"/>
    <mergeCell ref="D102:E102"/>
    <mergeCell ref="G102:H102"/>
    <mergeCell ref="D133:F133"/>
    <mergeCell ref="D230:E230"/>
    <mergeCell ref="G230:H230"/>
    <mergeCell ref="A227:I227"/>
    <mergeCell ref="A193:I193"/>
    <mergeCell ref="A194:I194"/>
    <mergeCell ref="A195:I195"/>
    <mergeCell ref="A225:I225"/>
    <mergeCell ref="G197:I197"/>
    <mergeCell ref="A1:I1"/>
    <mergeCell ref="A3:I3"/>
    <mergeCell ref="A2:I2"/>
    <mergeCell ref="A33:I33"/>
    <mergeCell ref="D5:F5"/>
    <mergeCell ref="G5:I5"/>
    <mergeCell ref="D6:E6"/>
    <mergeCell ref="G6:H6"/>
    <mergeCell ref="D101:F101"/>
    <mergeCell ref="G101:I101"/>
    <mergeCell ref="A67:I67"/>
    <mergeCell ref="D38:E38"/>
    <mergeCell ref="D70:E70"/>
    <mergeCell ref="A97:I97"/>
    <mergeCell ref="A98:I98"/>
    <mergeCell ref="G70:H70"/>
    <mergeCell ref="A99:I99"/>
    <mergeCell ref="D69:F69"/>
    <mergeCell ref="G69:I69"/>
    <mergeCell ref="A34:I34"/>
    <mergeCell ref="A35:I35"/>
    <mergeCell ref="A65:I65"/>
    <mergeCell ref="A66:I66"/>
    <mergeCell ref="D37:F37"/>
    <mergeCell ref="G37:I37"/>
    <mergeCell ref="G38:H38"/>
    <mergeCell ref="G133:I133"/>
    <mergeCell ref="A129:I129"/>
    <mergeCell ref="A130:I130"/>
    <mergeCell ref="A131:I131"/>
    <mergeCell ref="D166:E166"/>
    <mergeCell ref="G134:H134"/>
    <mergeCell ref="G166:H166"/>
    <mergeCell ref="D165:F165"/>
    <mergeCell ref="G165:I165"/>
    <mergeCell ref="A161:I161"/>
    <mergeCell ref="A162:I162"/>
    <mergeCell ref="A163:I163"/>
    <mergeCell ref="D134:E134"/>
    <mergeCell ref="D197:F197"/>
    <mergeCell ref="A226:I226"/>
    <mergeCell ref="D261:F261"/>
    <mergeCell ref="G261:I261"/>
    <mergeCell ref="D229:F229"/>
    <mergeCell ref="G229:I229"/>
    <mergeCell ref="D198:E198"/>
    <mergeCell ref="G198:H198"/>
    <mergeCell ref="A257:I257"/>
    <mergeCell ref="A258:I258"/>
    <mergeCell ref="D389:F389"/>
    <mergeCell ref="G389:I389"/>
    <mergeCell ref="A387:I387"/>
    <mergeCell ref="D390:E390"/>
    <mergeCell ref="G390:H390"/>
  </mergeCells>
  <printOptions/>
  <pageMargins left="1.3474015750000001" right="0.75" top="1" bottom="1" header="0" footer="0.77"/>
  <pageSetup horizontalDpi="300" verticalDpi="300" orientation="landscape" paperSize="127" scale="63" r:id="rId1"/>
  <headerFooter alignWithMargins="0">
    <oddFooter>&amp;CPágina &amp;P</oddFooter>
  </headerFooter>
  <rowBreaks count="12" manualBreakCount="12">
    <brk id="32" max="9" man="1"/>
    <brk id="64" max="9" man="1"/>
    <brk id="96" max="9" man="1"/>
    <brk id="128" max="9" man="1"/>
    <brk id="160" max="9" man="1"/>
    <brk id="192" max="9" man="1"/>
    <brk id="224" max="9" man="1"/>
    <brk id="256" max="9" man="1"/>
    <brk id="288" max="9" man="1"/>
    <brk id="320" max="9" man="1"/>
    <brk id="352" max="9" man="1"/>
    <brk id="38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lyanez</cp:lastModifiedBy>
  <cp:lastPrinted>2008-06-18T20:38:46Z</cp:lastPrinted>
  <dcterms:created xsi:type="dcterms:W3CDTF">2008-04-15T15:00:43Z</dcterms:created>
  <dcterms:modified xsi:type="dcterms:W3CDTF">2008-06-18T21:47:25Z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