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<sst xmlns="http://schemas.openxmlformats.org/spreadsheetml/2006/main" count="292" uniqueCount="156">
  <si>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</si>
  <si>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</si>
  <si>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</si>
  <si>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</si>
  <si>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</si>
  <si>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</si>
  <si>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</si>
  <si>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</si>
  <si>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</si>
  <si>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</si>
  <si>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</si>
  <si>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</si>
  <si>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</si>
  <si>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</si>
  <si>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</si>
  <si>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</si>
  <si>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</si>
  <si>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</si>
  <si>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</si>
  <si>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</si>
  <si>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</si>
  <si>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</si>
  <si>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</si>
  <si>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</si>
  <si>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</si>
  <si>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</si>
  <si>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</si>
  <si>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</si>
  <si>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</si>
  <si>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</si>
  <si>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</si>
  <si>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</si>
  <si>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</si>
  <si>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</si>
  <si>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</si>
  <si>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</si>
  <si>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</si>
  <si>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</si>
  <si>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</si>
  <si>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</si>
  <si>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</si>
  <si>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</si>
  <si>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</si>
  <si>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</si>
  <si>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</si>
  <si>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</si>
  <si>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</si>
  <si>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</si>
  <si>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</si>
  <si>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</si>
  <si>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</si>
  <si>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</si>
  <si>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</si>
  <si>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</si>
  <si>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</si>
  <si>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</si>
  <si>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</si>
  <si>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</si>
  <si>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</si>
  <si>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</si>
  <si>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</si>
  <si>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</si>
  <si>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</si>
  <si>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</si>
  <si>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</si>
  <si>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</si>
  <si>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</si>
  <si>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</si>
  <si>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</si>
  <si>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</si>
  <si>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</si>
  <si>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</si>
  <si>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</si>
  <si>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</si>
  <si>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</si>
  <si>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</si>
  <si>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</si>
  <si>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</si>
  <si>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</si>
  <si>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</si>
  <si>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</si>
  <si>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</si>
  <si>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</si>
  <si>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</si>
  <si>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</si>
  <si>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</si>
  <si>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</si>
  <si>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</si>
  <si>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</si>
  <si>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</si>
  <si>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</si>
  <si>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</si>
  <si>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</si>
  <si>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</si>
  <si>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</si>
  <si>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</si>
  <si>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</si>
  <si>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</si>
  <si>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</si>
  <si>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</si>
  <si>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</si>
  <si>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</si>
  <si>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</si>
  <si>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</si>
  <si>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</si>
  <si>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</si>
  <si>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</si>
  <si>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</si>
  <si>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</si>
  <si>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</si>
  <si>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</si>
  <si>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</si>
  <si>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</si>
  <si>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</si>
  <si>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</si>
  <si>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</si>
  <si>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</si>
  <si>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</si>
  <si>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</si>
  <si>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</si>
  <si>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</si>
  <si>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</si>
  <si>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</si>
  <si>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</si>
  <si>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</si>
  <si>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</si>
  <si>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</si>
  <si>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</si>
  <si>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</si>
  <si>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</si>
  <si>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</si>
  <si>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</si>
  <si>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</si>
  <si>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</si>
  <si>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</si>
  <si>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</si>
  <si>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</si>
  <si>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</si>
  <si>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</si>
  <si>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</si>
  <si>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</si>
  <si>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</si>
  <si>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</si>
  <si>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</si>
  <si>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</si>
  <si>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</si>
  <si>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</si>
  <si>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</si>
  <si>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</si>
  <si>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</si>
  <si>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</si>
  <si>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</si>
  <si>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</si>
  <si>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</si>
  <si>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>Miércoles</t>
  </si>
  <si>
    <t xml:space="preserve"> +U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</si>
</sst>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Mayo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/>
      <c r="F20" s="29"/>
      <c r="G20" s="30"/>
      <c r="H20" s="31"/>
      <c r="I20" s="32"/>
    </row>
    <row r="21" spans="1:9" ht="19.5" customHeight="1">
      <c r="A21" s="17" t="s">
        <v>16</v>
      </c>
      <c r="B21" s="25">
        <f>Datos!E4</f>
        <v>710.5</v>
      </c>
      <c r="C21" s="26">
        <f>B21+'Primas SRW'!B8</f>
        <v>798.5</v>
      </c>
      <c r="D21" s="27">
        <f>Datos!I4</f>
        <v>794.25</v>
      </c>
      <c r="E21" s="28">
        <f>D21+'Primas HRW'!B9</f>
        <v>924.25</v>
      </c>
      <c r="F21" s="29">
        <f>D21+'Primas HRW'!C9</f>
        <v>919.25</v>
      </c>
      <c r="G21" s="30">
        <f>D21+'Primas HRW'!D9</f>
        <v>917.25</v>
      </c>
      <c r="H21" s="31">
        <f>Datos!M4</f>
        <v>681.75</v>
      </c>
      <c r="I21" s="32">
        <f>H21+'Primas maíz'!B8</f>
        <v>756.75</v>
      </c>
    </row>
    <row r="22" spans="1:9" ht="19.5" customHeight="1">
      <c r="A22" s="17" t="s">
        <v>17</v>
      </c>
      <c r="B22" s="25"/>
      <c r="C22" s="26">
        <f>B23+'Primas SRW'!B9</f>
        <v>805</v>
      </c>
      <c r="D22" s="27"/>
      <c r="E22" s="28">
        <f>D23+'Primas HRW'!B10</f>
        <v>912.25</v>
      </c>
      <c r="F22" s="29">
        <f>D23+'Primas HRW'!C10</f>
        <v>907.25</v>
      </c>
      <c r="G22" s="30">
        <f>D23+'Primas HRW'!D10</f>
        <v>905.25</v>
      </c>
      <c r="H22" s="31"/>
      <c r="I22" s="32">
        <f>H23+'Primas maíz'!B9</f>
        <v>726.75</v>
      </c>
    </row>
    <row r="23" spans="1:9" ht="19.5" customHeight="1">
      <c r="A23" s="17" t="s">
        <v>18</v>
      </c>
      <c r="B23" s="25">
        <f>Datos!E5</f>
        <v>721</v>
      </c>
      <c r="C23" s="26">
        <f>B23+'Primas SRW'!B10</f>
        <v>791</v>
      </c>
      <c r="D23" s="27">
        <f>Datos!I5</f>
        <v>782.25</v>
      </c>
      <c r="E23" s="28">
        <f>D23+'Primas HRW'!B11</f>
        <v>912.25</v>
      </c>
      <c r="F23" s="29">
        <f>D23+'Primas HRW'!C11</f>
        <v>907.25</v>
      </c>
      <c r="G23" s="30">
        <f>D23+'Primas HRW'!D11</f>
        <v>905.25</v>
      </c>
      <c r="H23" s="31">
        <f>Datos!M5</f>
        <v>646.75</v>
      </c>
      <c r="I23" s="32">
        <f>H23+'Primas maíz'!B10</f>
        <v>726.75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>
        <f>H25+'Primas maíz'!B11</f>
        <v>698</v>
      </c>
    </row>
    <row r="25" spans="1:9" ht="19.5" customHeight="1">
      <c r="A25" s="17" t="s">
        <v>20</v>
      </c>
      <c r="B25" s="25">
        <f>Datos!E6</f>
        <v>730.5</v>
      </c>
      <c r="C25" s="26"/>
      <c r="D25" s="27">
        <f>Datos!I6</f>
        <v>791.25</v>
      </c>
      <c r="E25" s="26"/>
      <c r="F25" s="32"/>
      <c r="G25" s="33"/>
      <c r="H25" s="31">
        <f>Datos!M6</f>
        <v>573</v>
      </c>
      <c r="I25" s="32">
        <f>H25+'Primas maíz'!B12</f>
        <v>643</v>
      </c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745</v>
      </c>
      <c r="C28" s="35"/>
      <c r="D28" s="27">
        <f>Datos!I7</f>
        <v>805.25</v>
      </c>
      <c r="E28" s="35"/>
      <c r="F28" s="36"/>
      <c r="G28" s="37"/>
      <c r="H28" s="31">
        <f>Datos!M7</f>
        <v>550.5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758.25</v>
      </c>
      <c r="C30" s="26"/>
      <c r="D30" s="27">
        <f>Datos!I8</f>
        <v>815.25</v>
      </c>
      <c r="E30" s="26"/>
      <c r="F30" s="26"/>
      <c r="G30" s="33"/>
      <c r="H30" s="38">
        <f>Datos!M8</f>
        <v>561</v>
      </c>
      <c r="I30" s="32"/>
    </row>
    <row r="31" spans="1:9" ht="19.5" customHeight="1">
      <c r="A31" s="17" t="s">
        <v>16</v>
      </c>
      <c r="B31" s="34">
        <f>Datos!E9</f>
        <v>761.75</v>
      </c>
      <c r="C31" s="26"/>
      <c r="D31" s="27">
        <f>Datos!I9</f>
        <v>813.75</v>
      </c>
      <c r="E31" s="26"/>
      <c r="F31" s="26"/>
      <c r="G31" s="33"/>
      <c r="H31" s="38">
        <f>Datos!M9</f>
        <v>569</v>
      </c>
      <c r="I31" s="32"/>
    </row>
    <row r="32" spans="1:9" ht="19.5" customHeight="1">
      <c r="A32" s="17" t="s">
        <v>18</v>
      </c>
      <c r="B32" s="34">
        <f>Datos!E10</f>
        <v>763</v>
      </c>
      <c r="C32" s="26"/>
      <c r="D32" s="27">
        <f>Datos!I10</f>
        <v>795.75</v>
      </c>
      <c r="E32" s="26"/>
      <c r="F32" s="26"/>
      <c r="G32" s="33"/>
      <c r="H32" s="31">
        <f>Datos!M10</f>
        <v>576</v>
      </c>
      <c r="I32" s="32"/>
    </row>
    <row r="33" spans="1:9" ht="19.5" customHeight="1">
      <c r="A33" s="17" t="s">
        <v>20</v>
      </c>
      <c r="B33" s="36">
        <f>Datos!E11</f>
        <v>767.5</v>
      </c>
      <c r="C33" s="26"/>
      <c r="D33" s="27">
        <f>Datos!I11</f>
        <v>793.75</v>
      </c>
      <c r="E33" s="26"/>
      <c r="F33" s="26"/>
      <c r="G33" s="33"/>
      <c r="H33" s="31">
        <f>Datos!M11</f>
        <v>557</v>
      </c>
      <c r="I33" s="32"/>
    </row>
    <row r="34" spans="1:9" ht="19.5" customHeight="1">
      <c r="A34" s="17" t="s">
        <v>23</v>
      </c>
      <c r="B34" s="36">
        <f>Datos!E12</f>
        <v>777.25</v>
      </c>
      <c r="C34" s="35"/>
      <c r="D34" s="27">
        <f>Datos!I12</f>
        <v>803</v>
      </c>
      <c r="E34" s="35"/>
      <c r="F34" s="35"/>
      <c r="G34" s="37"/>
      <c r="H34" s="31">
        <f>Datos!M12</f>
        <v>555.75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783</v>
      </c>
      <c r="C36" s="26"/>
      <c r="D36" s="27"/>
      <c r="E36" s="26"/>
      <c r="F36" s="26"/>
      <c r="G36" s="33"/>
      <c r="H36" s="31">
        <f>Datos!M13</f>
        <v>563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783.5</v>
      </c>
      <c r="C37" s="26"/>
      <c r="D37" s="27"/>
      <c r="E37" s="26"/>
      <c r="F37" s="26"/>
      <c r="G37" s="33"/>
      <c r="H37" s="31">
        <f>Datos!M14</f>
        <v>564.75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769.25</v>
      </c>
      <c r="C38" s="26"/>
      <c r="D38" s="27"/>
      <c r="E38" s="26"/>
      <c r="F38" s="26"/>
      <c r="G38" s="33"/>
      <c r="H38" s="31">
        <f>Datos!M15</f>
        <v>564.75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542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532.25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546.25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511.25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Mayo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/>
      <c r="F20" s="53"/>
      <c r="G20" s="54"/>
      <c r="H20" s="56"/>
      <c r="I20" s="55"/>
    </row>
    <row r="21" spans="1:9" ht="19.5" customHeight="1">
      <c r="A21" s="17" t="s">
        <v>16</v>
      </c>
      <c r="B21" s="36">
        <f>BUSHEL!B21*TONELADA!$B$50</f>
        <v>261.06612</v>
      </c>
      <c r="C21" s="35">
        <f>BUSHEL!C21*TONELADA!$B$50</f>
        <v>293.40084</v>
      </c>
      <c r="D21" s="27">
        <f>IF(BUSHEL!D21&gt;0,BUSHEL!D21*TONELADA!$B$50,"")</f>
        <v>291.83922</v>
      </c>
      <c r="E21" s="53">
        <f>BUSHEL!E21*TONELADA!$B$50</f>
        <v>339.60642</v>
      </c>
      <c r="F21" s="53">
        <f>BUSHEL!F21*TONELADA!$B$50</f>
        <v>337.76921999999996</v>
      </c>
      <c r="G21" s="54">
        <f>BUSHEL!G21*TONELADA!$B$50</f>
        <v>337.03434</v>
      </c>
      <c r="H21" s="56">
        <f>BUSHEL!H21*$E$50</f>
        <v>268.39133999999996</v>
      </c>
      <c r="I21" s="55">
        <f>BUSHEL!I21*TONELADA!$E$50</f>
        <v>297.91733999999997</v>
      </c>
    </row>
    <row r="22" spans="1:9" ht="19.5" customHeight="1">
      <c r="A22" s="17" t="s">
        <v>17</v>
      </c>
      <c r="B22" s="36"/>
      <c r="C22" s="35">
        <f>BUSHEL!C22*TONELADA!$B$50</f>
        <v>295.7892</v>
      </c>
      <c r="D22" s="27"/>
      <c r="E22" s="53">
        <f>BUSHEL!E22*TONELADA!$B$50</f>
        <v>335.19714</v>
      </c>
      <c r="F22" s="53">
        <f>BUSHEL!F22*TONELADA!$B$50</f>
        <v>333.35994</v>
      </c>
      <c r="G22" s="54">
        <f>BUSHEL!G22*TONELADA!$B$50</f>
        <v>332.62505999999996</v>
      </c>
      <c r="H22" s="56"/>
      <c r="I22" s="55">
        <f>BUSHEL!I22*TONELADA!$E$50</f>
        <v>286.10694</v>
      </c>
    </row>
    <row r="23" spans="1:9" ht="19.5" customHeight="1">
      <c r="A23" s="17" t="s">
        <v>18</v>
      </c>
      <c r="B23" s="36">
        <f>BUSHEL!B23*TONELADA!$B$50</f>
        <v>264.92424</v>
      </c>
      <c r="C23" s="35">
        <f>BUSHEL!C23*TONELADA!$B$50</f>
        <v>290.64504</v>
      </c>
      <c r="D23" s="27">
        <f>IF(BUSHEL!D23&gt;0,BUSHEL!D23*TONELADA!$B$50,"")</f>
        <v>287.42994</v>
      </c>
      <c r="E23" s="53">
        <f>BUSHEL!E23*TONELADA!$B$50</f>
        <v>335.19714</v>
      </c>
      <c r="F23" s="53">
        <f>BUSHEL!F23*TONELADA!$B$50</f>
        <v>333.35994</v>
      </c>
      <c r="G23" s="54">
        <f>BUSHEL!G23*TONELADA!$B$50</f>
        <v>332.62505999999996</v>
      </c>
      <c r="H23" s="56">
        <f>BUSHEL!H23*$E$50</f>
        <v>254.61254</v>
      </c>
      <c r="I23" s="55">
        <f>BUSHEL!I23*TONELADA!$E$50</f>
        <v>286.10694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5">
        <f>BUSHEL!I24*TONELADA!$E$50</f>
        <v>274.78864</v>
      </c>
    </row>
    <row r="25" spans="1:9" ht="19.5" customHeight="1">
      <c r="A25" s="17" t="s">
        <v>20</v>
      </c>
      <c r="B25" s="36">
        <f>BUSHEL!B25*TONELADA!$B$50</f>
        <v>268.41492</v>
      </c>
      <c r="C25" s="33"/>
      <c r="D25" s="27">
        <f>IF(BUSHEL!D25&gt;0,BUSHEL!D25*TONELADA!$B$50,"")</f>
        <v>290.7369</v>
      </c>
      <c r="E25" s="32"/>
      <c r="F25" s="32"/>
      <c r="G25" s="33"/>
      <c r="H25" s="56">
        <f>BUSHEL!H25*$E$50</f>
        <v>225.57863999999998</v>
      </c>
      <c r="I25" s="55">
        <f>BUSHEL!I25*TONELADA!$E$50</f>
        <v>253.13624</v>
      </c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273.7428</v>
      </c>
      <c r="C28" s="35"/>
      <c r="D28" s="27">
        <f>IF(BUSHEL!D28&gt;0,BUSHEL!D28*TONELADA!$B$50,"")</f>
        <v>295.88106</v>
      </c>
      <c r="E28" s="35"/>
      <c r="F28" s="35"/>
      <c r="G28" s="37"/>
      <c r="H28" s="56">
        <f>BUSHEL!H28*$E$50</f>
        <v>216.72083999999998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278.61138</v>
      </c>
      <c r="C30" s="26"/>
      <c r="D30" s="27">
        <f>IF(BUSHEL!D30&gt;0,BUSHEL!D30*TONELADA!$B$50,"")</f>
        <v>299.55546</v>
      </c>
      <c r="E30" s="26"/>
      <c r="F30" s="26"/>
      <c r="G30" s="33"/>
      <c r="H30" s="56">
        <f>BUSHEL!H30*$E$50</f>
        <v>220.85448</v>
      </c>
      <c r="I30" s="32"/>
    </row>
    <row r="31" spans="1:9" ht="19.5" customHeight="1">
      <c r="A31" s="17" t="s">
        <v>16</v>
      </c>
      <c r="B31" s="36">
        <f>BUSHEL!B31*TONELADA!$B$50</f>
        <v>279.89742</v>
      </c>
      <c r="C31" s="26"/>
      <c r="D31" s="27">
        <f>IF(BUSHEL!D31&gt;0,BUSHEL!D31*TONELADA!$B$50,"")</f>
        <v>299.0043</v>
      </c>
      <c r="E31" s="26"/>
      <c r="F31" s="26"/>
      <c r="G31" s="33"/>
      <c r="H31" s="56">
        <f>BUSHEL!H31*$E$50</f>
        <v>224.00392</v>
      </c>
      <c r="I31" s="32"/>
    </row>
    <row r="32" spans="1:9" ht="19.5" customHeight="1">
      <c r="A32" s="17" t="s">
        <v>18</v>
      </c>
      <c r="B32" s="36">
        <f>BUSHEL!B32*TONELADA!$B$50</f>
        <v>280.35672</v>
      </c>
      <c r="C32" s="26"/>
      <c r="D32" s="27">
        <f>IF(BUSHEL!D32&gt;0,BUSHEL!D32*TONELADA!$B$50,"")</f>
        <v>292.39038</v>
      </c>
      <c r="E32" s="26"/>
      <c r="F32" s="26"/>
      <c r="G32" s="33"/>
      <c r="H32" s="56">
        <f>BUSHEL!H32*$E$50</f>
        <v>226.75967999999997</v>
      </c>
      <c r="I32" s="32"/>
    </row>
    <row r="33" spans="1:9" ht="19.5" customHeight="1">
      <c r="A33" s="17" t="s">
        <v>20</v>
      </c>
      <c r="B33" s="36">
        <f>BUSHEL!B33*TONELADA!$B$50</f>
        <v>282.0102</v>
      </c>
      <c r="C33" s="26"/>
      <c r="D33" s="27">
        <f>IF(BUSHEL!D33&gt;0,BUSHEL!D33*TONELADA!$B$50,"")</f>
        <v>291.6555</v>
      </c>
      <c r="E33" s="26"/>
      <c r="F33" s="26"/>
      <c r="G33" s="33"/>
      <c r="H33" s="56">
        <f>BUSHEL!H33*$E$50</f>
        <v>219.27975999999998</v>
      </c>
      <c r="I33" s="32"/>
    </row>
    <row r="34" spans="1:9" ht="19.5" customHeight="1">
      <c r="A34" s="17" t="s">
        <v>23</v>
      </c>
      <c r="B34" s="36">
        <f>BUSHEL!B34*TONELADA!$B$50</f>
        <v>285.59274</v>
      </c>
      <c r="C34" s="35"/>
      <c r="D34" s="27">
        <f>IF(BUSHEL!D34&gt;0,BUSHEL!D34*TONELADA!$B$50,"")</f>
        <v>295.05432</v>
      </c>
      <c r="E34" s="35"/>
      <c r="F34" s="35"/>
      <c r="G34" s="37"/>
      <c r="H34" s="56">
        <f>BUSHEL!H34*$E$50</f>
        <v>218.78766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287.70552</v>
      </c>
      <c r="C36" s="26"/>
      <c r="D36" s="27"/>
      <c r="E36" s="26"/>
      <c r="F36" s="26"/>
      <c r="G36" s="33"/>
      <c r="H36" s="56">
        <f>BUSHEL!H36*$E$50</f>
        <v>221.64183999999997</v>
      </c>
      <c r="I36" s="32"/>
    </row>
    <row r="37" spans="1:9" ht="19.5" customHeight="1">
      <c r="A37" s="17" t="s">
        <v>16</v>
      </c>
      <c r="B37" s="36">
        <f>BUSHEL!B37*TONELADA!$B$50</f>
        <v>287.88924</v>
      </c>
      <c r="C37" s="26"/>
      <c r="D37" s="27"/>
      <c r="E37" s="26"/>
      <c r="F37" s="26"/>
      <c r="G37" s="33"/>
      <c r="H37" s="56">
        <f>BUSHEL!H37*$E$50</f>
        <v>222.33077999999998</v>
      </c>
      <c r="I37" s="32"/>
    </row>
    <row r="38" spans="1:9" ht="19.5" customHeight="1">
      <c r="A38" s="17" t="s">
        <v>18</v>
      </c>
      <c r="B38" s="36">
        <f>BUSHEL!B38*TONELADA!$B$50</f>
        <v>282.65322</v>
      </c>
      <c r="C38" s="26"/>
      <c r="D38" s="27"/>
      <c r="E38" s="26"/>
      <c r="F38" s="26"/>
      <c r="G38" s="33"/>
      <c r="H38" s="56">
        <f>BUSHEL!H38*$E$50</f>
        <v>222.33077999999998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213.37455999999997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209.53617999999997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215.0477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201.26889999999997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41</v>
      </c>
      <c r="B8" s="67">
        <v>88</v>
      </c>
      <c r="C8" s="67" t="s">
        <v>40</v>
      </c>
    </row>
    <row r="9" spans="1:3" ht="15">
      <c r="A9" s="71" t="s">
        <v>42</v>
      </c>
      <c r="B9" s="57">
        <v>84</v>
      </c>
      <c r="C9" s="57" t="s">
        <v>43</v>
      </c>
    </row>
    <row r="10" spans="1:3" ht="15">
      <c r="A10" s="66" t="s">
        <v>44</v>
      </c>
      <c r="B10" s="67">
        <v>70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99"/>
      <c r="C1" s="99"/>
      <c r="D1" s="99"/>
    </row>
    <row r="2" spans="1:4" ht="15.75">
      <c r="A2" s="68"/>
      <c r="B2" s="100" t="s">
        <v>1</v>
      </c>
      <c r="C2" s="100"/>
      <c r="D2" s="100"/>
    </row>
    <row r="3" spans="1:4" ht="15.75">
      <c r="A3" s="68"/>
      <c r="B3" s="100" t="s">
        <v>55</v>
      </c>
      <c r="C3" s="100"/>
      <c r="D3" s="100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40</v>
      </c>
    </row>
    <row r="10" spans="1:5" ht="15">
      <c r="A10" s="68" t="s">
        <v>42</v>
      </c>
      <c r="B10" s="57">
        <v>130</v>
      </c>
      <c r="C10" s="77">
        <f>B10+B24</f>
        <v>125</v>
      </c>
      <c r="D10" s="57">
        <f>B10+B23</f>
        <v>123</v>
      </c>
      <c r="E10" s="57" t="s">
        <v>43</v>
      </c>
    </row>
    <row r="11" spans="1:5" ht="15">
      <c r="A11" s="66" t="s">
        <v>44</v>
      </c>
      <c r="B11" s="72">
        <v>130</v>
      </c>
      <c r="C11" s="72">
        <f>B11+B24</f>
        <v>125</v>
      </c>
      <c r="D11" s="67">
        <f>B11+B23</f>
        <v>123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41</v>
      </c>
      <c r="B8" s="67">
        <v>75</v>
      </c>
      <c r="C8" s="67" t="s">
        <v>40</v>
      </c>
    </row>
    <row r="9" spans="1:3" ht="15">
      <c r="A9" s="68" t="s">
        <v>42</v>
      </c>
      <c r="B9" s="57">
        <v>80</v>
      </c>
      <c r="C9" s="57" t="s">
        <v>43</v>
      </c>
    </row>
    <row r="10" spans="1:3" ht="15">
      <c r="A10" s="66" t="s">
        <v>44</v>
      </c>
      <c r="B10" s="67">
        <v>80</v>
      </c>
      <c r="C10" s="67" t="s">
        <v>43</v>
      </c>
    </row>
    <row r="11" spans="1:3" ht="15">
      <c r="A11" s="71" t="s">
        <v>45</v>
      </c>
      <c r="B11" s="86">
        <v>125</v>
      </c>
      <c r="C11" s="57" t="s">
        <v>155</v>
      </c>
    </row>
    <row r="12" spans="1:3" ht="15">
      <c r="A12" s="66" t="s">
        <v>46</v>
      </c>
      <c r="B12" s="67">
        <v>70</v>
      </c>
      <c r="C12" s="67" t="s">
        <v>155</v>
      </c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G26" sqref="G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1">
        <v>41395</v>
      </c>
      <c r="E4">
        <v>710.5</v>
      </c>
      <c r="F4" t="s">
        <v>72</v>
      </c>
      <c r="G4" t="s">
        <v>71</v>
      </c>
      <c r="H4" s="91">
        <v>41395</v>
      </c>
      <c r="I4">
        <v>794.25</v>
      </c>
      <c r="J4" t="s">
        <v>73</v>
      </c>
      <c r="K4" t="s">
        <v>74</v>
      </c>
      <c r="L4" s="91">
        <v>41395</v>
      </c>
      <c r="M4">
        <v>681.75</v>
      </c>
    </row>
    <row r="5" spans="2:13" ht="15">
      <c r="B5" t="s">
        <v>75</v>
      </c>
      <c r="C5" t="s">
        <v>76</v>
      </c>
      <c r="D5" s="91">
        <v>41395</v>
      </c>
      <c r="E5">
        <v>721</v>
      </c>
      <c r="F5" t="s">
        <v>77</v>
      </c>
      <c r="G5" t="s">
        <v>76</v>
      </c>
      <c r="H5" s="91">
        <v>41395</v>
      </c>
      <c r="I5">
        <v>782.25</v>
      </c>
      <c r="J5" t="s">
        <v>78</v>
      </c>
      <c r="K5" t="s">
        <v>79</v>
      </c>
      <c r="L5" s="91">
        <v>41395</v>
      </c>
      <c r="M5">
        <v>646.75</v>
      </c>
    </row>
    <row r="6" spans="2:13" ht="15">
      <c r="B6" t="s">
        <v>80</v>
      </c>
      <c r="C6" t="s">
        <v>81</v>
      </c>
      <c r="D6" s="91">
        <v>41395</v>
      </c>
      <c r="E6">
        <v>730.5</v>
      </c>
      <c r="F6" t="s">
        <v>82</v>
      </c>
      <c r="G6" t="s">
        <v>81</v>
      </c>
      <c r="H6" s="91">
        <v>41395</v>
      </c>
      <c r="I6">
        <v>791.25</v>
      </c>
      <c r="J6" t="s">
        <v>83</v>
      </c>
      <c r="K6" t="s">
        <v>84</v>
      </c>
      <c r="L6" s="91">
        <v>41395</v>
      </c>
      <c r="M6">
        <v>573</v>
      </c>
    </row>
    <row r="7" spans="2:13" ht="15">
      <c r="B7" t="s">
        <v>85</v>
      </c>
      <c r="C7" t="s">
        <v>86</v>
      </c>
      <c r="D7" s="91">
        <v>41395</v>
      </c>
      <c r="E7">
        <v>745</v>
      </c>
      <c r="F7" t="s">
        <v>87</v>
      </c>
      <c r="G7" t="s">
        <v>86</v>
      </c>
      <c r="H7" s="91">
        <v>41395</v>
      </c>
      <c r="I7">
        <v>805.25</v>
      </c>
      <c r="J7" t="s">
        <v>88</v>
      </c>
      <c r="K7" t="s">
        <v>89</v>
      </c>
      <c r="L7" s="91">
        <v>41395</v>
      </c>
      <c r="M7">
        <v>550.5</v>
      </c>
    </row>
    <row r="8" spans="2:13" ht="15">
      <c r="B8" t="s">
        <v>90</v>
      </c>
      <c r="C8" t="s">
        <v>91</v>
      </c>
      <c r="D8" s="91">
        <v>41395</v>
      </c>
      <c r="E8">
        <v>758.25</v>
      </c>
      <c r="F8" t="s">
        <v>92</v>
      </c>
      <c r="G8" t="s">
        <v>91</v>
      </c>
      <c r="H8" s="91">
        <v>41395</v>
      </c>
      <c r="I8">
        <v>815.25</v>
      </c>
      <c r="J8" t="s">
        <v>93</v>
      </c>
      <c r="K8" t="s">
        <v>94</v>
      </c>
      <c r="L8" s="91">
        <v>41395</v>
      </c>
      <c r="M8">
        <v>561</v>
      </c>
    </row>
    <row r="9" spans="2:13" ht="15">
      <c r="B9" t="s">
        <v>95</v>
      </c>
      <c r="C9" t="s">
        <v>96</v>
      </c>
      <c r="D9" s="91">
        <v>41395</v>
      </c>
      <c r="E9">
        <v>761.75</v>
      </c>
      <c r="F9" t="s">
        <v>97</v>
      </c>
      <c r="G9" t="s">
        <v>96</v>
      </c>
      <c r="H9" s="91">
        <v>41395</v>
      </c>
      <c r="I9">
        <v>813.75</v>
      </c>
      <c r="J9" t="s">
        <v>98</v>
      </c>
      <c r="K9" t="s">
        <v>99</v>
      </c>
      <c r="L9" s="91">
        <v>41395</v>
      </c>
      <c r="M9">
        <v>569</v>
      </c>
    </row>
    <row r="10" spans="2:13" ht="15">
      <c r="B10" t="s">
        <v>100</v>
      </c>
      <c r="C10" t="s">
        <v>101</v>
      </c>
      <c r="D10" s="91">
        <v>41395</v>
      </c>
      <c r="E10">
        <v>763</v>
      </c>
      <c r="F10" t="s">
        <v>102</v>
      </c>
      <c r="G10" t="s">
        <v>101</v>
      </c>
      <c r="H10" s="91">
        <v>41395</v>
      </c>
      <c r="I10">
        <v>795.75</v>
      </c>
      <c r="J10" t="s">
        <v>103</v>
      </c>
      <c r="K10" t="s">
        <v>104</v>
      </c>
      <c r="L10" s="91">
        <v>41395</v>
      </c>
      <c r="M10">
        <v>576</v>
      </c>
    </row>
    <row r="11" spans="2:13" ht="15">
      <c r="B11" t="s">
        <v>105</v>
      </c>
      <c r="C11" t="s">
        <v>106</v>
      </c>
      <c r="D11" s="91">
        <v>41395</v>
      </c>
      <c r="E11">
        <v>767.5</v>
      </c>
      <c r="F11" t="s">
        <v>107</v>
      </c>
      <c r="G11" t="s">
        <v>106</v>
      </c>
      <c r="H11" s="91">
        <v>41395</v>
      </c>
      <c r="I11">
        <v>793.75</v>
      </c>
      <c r="J11" t="s">
        <v>108</v>
      </c>
      <c r="K11" t="s">
        <v>109</v>
      </c>
      <c r="L11" s="91">
        <v>41395</v>
      </c>
      <c r="M11">
        <v>557</v>
      </c>
    </row>
    <row r="12" spans="2:13" ht="15">
      <c r="B12" t="s">
        <v>110</v>
      </c>
      <c r="C12" t="s">
        <v>111</v>
      </c>
      <c r="D12" s="91">
        <v>41395</v>
      </c>
      <c r="E12">
        <v>777.25</v>
      </c>
      <c r="F12" t="s">
        <v>112</v>
      </c>
      <c r="G12" t="s">
        <v>111</v>
      </c>
      <c r="H12" s="91">
        <v>41395</v>
      </c>
      <c r="I12">
        <v>803</v>
      </c>
      <c r="J12" t="s">
        <v>113</v>
      </c>
      <c r="K12" t="s">
        <v>114</v>
      </c>
      <c r="L12" s="91">
        <v>41395</v>
      </c>
      <c r="M12">
        <v>555.75</v>
      </c>
    </row>
    <row r="13" spans="2:13" ht="15">
      <c r="B13" t="s">
        <v>115</v>
      </c>
      <c r="C13" t="s">
        <v>116</v>
      </c>
      <c r="D13" s="91">
        <v>41395</v>
      </c>
      <c r="E13">
        <v>783</v>
      </c>
      <c r="F13" t="s">
        <v>152</v>
      </c>
      <c r="G13" t="s">
        <v>116</v>
      </c>
      <c r="H13"/>
      <c r="I13">
        <v>0</v>
      </c>
      <c r="J13" t="s">
        <v>117</v>
      </c>
      <c r="K13" t="s">
        <v>118</v>
      </c>
      <c r="L13" s="91">
        <v>41395</v>
      </c>
      <c r="M13">
        <v>563</v>
      </c>
    </row>
    <row r="14" spans="2:13" ht="15">
      <c r="B14" t="s">
        <v>119</v>
      </c>
      <c r="C14" t="s">
        <v>120</v>
      </c>
      <c r="D14" s="91">
        <v>41395</v>
      </c>
      <c r="E14">
        <v>783.5</v>
      </c>
      <c r="F14"/>
      <c r="G14"/>
      <c r="H14"/>
      <c r="I14"/>
      <c r="J14" t="s">
        <v>121</v>
      </c>
      <c r="K14" t="s">
        <v>122</v>
      </c>
      <c r="L14" s="91">
        <v>41395</v>
      </c>
      <c r="M14">
        <v>564.75</v>
      </c>
    </row>
    <row r="15" spans="2:13" ht="15">
      <c r="B15" t="s">
        <v>123</v>
      </c>
      <c r="C15" t="s">
        <v>124</v>
      </c>
      <c r="D15" s="91">
        <v>41395</v>
      </c>
      <c r="E15">
        <v>769.25</v>
      </c>
      <c r="F15"/>
      <c r="G15"/>
      <c r="H15"/>
      <c r="I15"/>
      <c r="J15" t="s">
        <v>125</v>
      </c>
      <c r="K15" t="s">
        <v>126</v>
      </c>
      <c r="L15" s="91">
        <v>41395</v>
      </c>
      <c r="M15">
        <v>564.75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91">
        <v>41395</v>
      </c>
      <c r="M16">
        <v>542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91">
        <v>41395</v>
      </c>
      <c r="M17">
        <v>532.25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91">
        <v>41395</v>
      </c>
      <c r="M18">
        <v>546.25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s="91">
        <v>41395</v>
      </c>
      <c r="M19">
        <v>511.25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154</v>
      </c>
      <c r="E25" s="68">
        <v>1</v>
      </c>
      <c r="F25" s="87" t="s">
        <v>138</v>
      </c>
      <c r="G25" t="s">
        <v>41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2013-05-02T16:04:55Z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