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'Datos'!$A$1:$M$23</definedName>
  </definedNames>
  <calcPr fullCalcOnLoad="1"/>
</workbook>
</file>

<file path=xl/sharedStrings.xml><?xml version="1.0" encoding="utf-8"?>
<sst xmlns="http://schemas.openxmlformats.org/spreadsheetml/2006/main" count="308" uniqueCount="148">
  <si>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</si>
  <si>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</si>
  <si>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</si>
  <si>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</si>
  <si>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</si>
  <si>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</si>
  <si>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</si>
  <si>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</si>
  <si>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</si>
  <si>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</si>
  <si>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</si>
  <si>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</si>
  <si>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</si>
  <si>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</si>
  <si>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</si>
  <si>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</si>
  <si>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</si>
  <si>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</si>
  <si>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</si>
  <si>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</si>
  <si>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</si>
  <si>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</si>
  <si>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</si>
  <si>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</si>
  <si>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</si>
  <si>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</si>
  <si>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</si>
  <si>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</si>
  <si>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</si>
  <si>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</si>
  <si>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</si>
  <si>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</si>
  <si>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</si>
  <si>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</si>
  <si>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</si>
  <si>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</si>
  <si>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</si>
  <si>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</si>
  <si>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</si>
  <si>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</si>
  <si>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</si>
  <si>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</si>
  <si>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</si>
  <si>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</si>
  <si>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</si>
  <si>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</si>
  <si>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</si>
  <si>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</si>
  <si>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</si>
  <si>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</si>
  <si>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</si>
  <si>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</si>
  <si>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</si>
  <si>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</si>
  <si>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</si>
  <si>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</si>
  <si>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</si>
  <si>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</si>
  <si>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</si>
  <si>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</si>
  <si>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</si>
  <si>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</si>
  <si>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</si>
  <si>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</si>
  <si>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</si>
  <si>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</si>
  <si>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</si>
  <si>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</si>
  <si>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</si>
  <si>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</si>
  <si>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</si>
  <si>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</si>
  <si>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</si>
  <si>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</si>
  <si>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</si>
  <si>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</si>
  <si>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</si>
  <si>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</si>
  <si>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</si>
  <si>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</si>
  <si>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</si>
  <si>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</si>
  <si>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</si>
  <si>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</si>
  <si>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</si>
  <si>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</si>
  <si>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</si>
  <si>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</si>
  <si>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</si>
  <si>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</si>
  <si>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</si>
  <si>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</si>
  <si>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</si>
  <si>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</si>
  <si>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</si>
  <si>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</si>
  <si>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</si>
  <si>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</si>
  <si>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</si>
  <si>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</si>
  <si>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</si>
  <si>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</si>
  <si>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</si>
  <si>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</si>
  <si>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</si>
  <si>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</si>
  <si>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</si>
  <si>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</si>
  <si>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</si>
  <si>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</si>
  <si>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</si>
  <si>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</si>
  <si>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</si>
  <si>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</si>
  <si>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</si>
  <si>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</si>
  <si>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</si>
  <si>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</si>
  <si>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</si>
  <si>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</si>
  <si>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</si>
  <si>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</si>
  <si>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</si>
  <si>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</si>
  <si>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</si>
  <si>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</si>
  <si>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</si>
  <si>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</si>
  <si>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</si>
  <si>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</si>
  <si>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</si>
  <si>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</si>
  <si>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</si>
  <si>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</si>
  <si>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</si>
  <si>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</si>
  <si>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</si>
  <si>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</si>
  <si>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</si>
  <si>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</si>
  <si>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</si>
  <si>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</si>
  <si>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</si>
  <si>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</si>
  <si>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</si>
  <si>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</si>
  <si>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03 AUG 2011</t>
  </si>
  <si>
    <t>Miércoles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</si>
</sst>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Agosto</v>
      </c>
      <c r="E8" s="4">
        <f>Datos!I25</f>
        <v>2011</v>
      </c>
      <c r="F8" s="3"/>
      <c r="G8" s="3"/>
      <c r="H8" s="3" t="str">
        <f>Datos!D25</f>
        <v>Miércoles</v>
      </c>
      <c r="I8" s="5">
        <f>Datos!E25</f>
        <v>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/>
      <c r="D20" s="30"/>
      <c r="E20" s="35"/>
      <c r="F20" s="36"/>
      <c r="G20" s="37"/>
      <c r="H20" s="31"/>
      <c r="I20" s="32"/>
    </row>
    <row r="21" spans="1:9" ht="19.5" customHeight="1">
      <c r="A21" s="17" t="s">
        <v>19</v>
      </c>
      <c r="B21" s="29"/>
      <c r="C21" s="34">
        <f>B22+'Primas SRW'!B11</f>
        <v>770.5</v>
      </c>
      <c r="D21" s="30"/>
      <c r="E21" s="35">
        <f>D22+'Primas HRW'!B12</f>
        <v>893</v>
      </c>
      <c r="F21" s="36">
        <f>D22+'Primas HRW'!C12</f>
        <v>888</v>
      </c>
      <c r="G21" s="37">
        <f>D22+'Primas HRW'!D12</f>
        <v>888</v>
      </c>
      <c r="H21" s="31"/>
      <c r="I21" s="32">
        <f>H22+'Primas maíz'!B11</f>
        <v>791</v>
      </c>
    </row>
    <row r="22" spans="1:9" ht="19.5" customHeight="1">
      <c r="A22" s="17" t="s">
        <v>20</v>
      </c>
      <c r="B22" s="29">
        <f>Datos!E4</f>
        <v>710.5</v>
      </c>
      <c r="C22" s="34">
        <f>B22+'Primas SRW'!B12</f>
        <v>770.5</v>
      </c>
      <c r="D22" s="30">
        <f>Datos!I4</f>
        <v>798</v>
      </c>
      <c r="E22" s="35">
        <f>D22+'Primas HRW'!B13</f>
        <v>898</v>
      </c>
      <c r="F22" s="36">
        <f>D22+'Primas HRW'!C13</f>
        <v>893</v>
      </c>
      <c r="G22" s="37">
        <f>D22+'Primas HRW'!D13</f>
        <v>893</v>
      </c>
      <c r="H22" s="31">
        <f>Datos!M4</f>
        <v>706</v>
      </c>
      <c r="I22" s="32">
        <f>H22+'Primas maíz'!B12</f>
        <v>791</v>
      </c>
    </row>
    <row r="23" spans="1:9" ht="19.5" customHeight="1">
      <c r="A23" s="17" t="s">
        <v>21</v>
      </c>
      <c r="B23" s="29"/>
      <c r="C23" s="34">
        <f>B25+'Primas SRW'!B13</f>
        <v>815</v>
      </c>
      <c r="D23" s="30"/>
      <c r="E23" s="35">
        <f>D25+'Primas HRW'!B14</f>
        <v>912.25</v>
      </c>
      <c r="F23" s="36">
        <f>D25+'Primas HRW'!C14</f>
        <v>907.25</v>
      </c>
      <c r="G23" s="37">
        <f>D25+'Primas HRW'!D14</f>
        <v>907.25</v>
      </c>
      <c r="H23" s="31"/>
      <c r="I23" s="32">
        <f>H25+'Primas maíz'!B13</f>
        <v>788</v>
      </c>
    </row>
    <row r="24" spans="1:9" ht="19.5" customHeight="1">
      <c r="A24" s="17" t="s">
        <v>22</v>
      </c>
      <c r="B24" s="29"/>
      <c r="C24" s="34">
        <f>B25+'Primas SRW'!B14</f>
        <v>820</v>
      </c>
      <c r="D24" s="30"/>
      <c r="E24" s="35">
        <f>D25+'Primas HRW'!B15</f>
        <v>922.25</v>
      </c>
      <c r="F24" s="36">
        <f>D25+'Primas HRW'!C15</f>
        <v>917.25</v>
      </c>
      <c r="G24" s="37">
        <f>D25+'Primas HRW'!D15</f>
        <v>917.25</v>
      </c>
      <c r="H24" s="31"/>
      <c r="I24" s="32">
        <f>H25+'Primas maíz'!B14</f>
        <v>788</v>
      </c>
    </row>
    <row r="25" spans="1:9" ht="19.5" customHeight="1">
      <c r="A25" s="17" t="s">
        <v>23</v>
      </c>
      <c r="B25" s="29">
        <f>Datos!E5</f>
        <v>750</v>
      </c>
      <c r="C25" s="38">
        <f>B25+'Primas SRW'!B15</f>
        <v>825</v>
      </c>
      <c r="D25" s="30">
        <f>Datos!I5</f>
        <v>822.25</v>
      </c>
      <c r="E25" s="25">
        <f>D25+'Primas HRW'!B16</f>
        <v>927.25</v>
      </c>
      <c r="F25" s="26">
        <f>D25+'Primas HRW'!C16</f>
        <v>922.25</v>
      </c>
      <c r="G25" s="39">
        <f>D25+'Primas HRW'!D16</f>
        <v>922.25</v>
      </c>
      <c r="H25" s="31">
        <f>Datos!M5</f>
        <v>713</v>
      </c>
      <c r="I25" s="28">
        <f>H25+'Primas maíz'!B15</f>
        <v>788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Datos!E6</f>
        <v>780</v>
      </c>
      <c r="C27" s="34"/>
      <c r="D27" s="40">
        <f>Datos!I6</f>
        <v>836.25</v>
      </c>
      <c r="E27" s="34"/>
      <c r="F27" s="32"/>
      <c r="G27" s="41"/>
      <c r="H27" s="31">
        <f>Datos!M6</f>
        <v>725.5</v>
      </c>
      <c r="I27" s="32"/>
    </row>
    <row r="28" spans="1:9" ht="19.5" customHeight="1">
      <c r="A28" s="17" t="s">
        <v>16</v>
      </c>
      <c r="B28" s="32">
        <f>Datos!E7</f>
        <v>795.75</v>
      </c>
      <c r="C28" s="34"/>
      <c r="D28" s="40">
        <f>Datos!I7</f>
        <v>840.75</v>
      </c>
      <c r="E28" s="34"/>
      <c r="F28" s="32"/>
      <c r="G28" s="41"/>
      <c r="H28" s="31">
        <f>Datos!M7</f>
        <v>730</v>
      </c>
      <c r="I28" s="32"/>
    </row>
    <row r="29" spans="1:9" ht="19.5" customHeight="1">
      <c r="A29" s="17" t="s">
        <v>18</v>
      </c>
      <c r="B29" s="32">
        <f>Datos!E8</f>
        <v>807.25</v>
      </c>
      <c r="C29" s="34"/>
      <c r="D29" s="40">
        <f>Datos!I8</f>
        <v>838.25</v>
      </c>
      <c r="E29" s="34"/>
      <c r="F29" s="32"/>
      <c r="G29" s="41"/>
      <c r="H29" s="31">
        <f>Datos!M8</f>
        <v>733.75</v>
      </c>
      <c r="I29" s="32"/>
    </row>
    <row r="30" spans="1:9" ht="19.5" customHeight="1">
      <c r="A30" s="17" t="s">
        <v>20</v>
      </c>
      <c r="B30" s="32">
        <f>Datos!E9</f>
        <v>820.25</v>
      </c>
      <c r="C30" s="34"/>
      <c r="D30" s="40">
        <f>Datos!I9</f>
        <v>848</v>
      </c>
      <c r="E30" s="34"/>
      <c r="F30" s="32"/>
      <c r="G30" s="41"/>
      <c r="H30" s="31">
        <f>Datos!M9</f>
        <v>689.5</v>
      </c>
      <c r="I30" s="32"/>
    </row>
    <row r="31" spans="1:9" ht="19.5" customHeight="1">
      <c r="A31" s="17" t="s">
        <v>23</v>
      </c>
      <c r="B31" s="32">
        <f>Datos!E10</f>
        <v>838</v>
      </c>
      <c r="C31" s="38"/>
      <c r="D31" s="40">
        <f>Datos!I10</f>
        <v>860</v>
      </c>
      <c r="E31" s="38"/>
      <c r="F31" s="29"/>
      <c r="G31" s="42"/>
      <c r="H31" s="31">
        <f>Datos!M10</f>
        <v>650.5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Datos!E11</f>
        <v>851.75</v>
      </c>
      <c r="C33" s="34"/>
      <c r="D33" s="40">
        <f>Datos!I11</f>
        <v>869</v>
      </c>
      <c r="E33" s="34"/>
      <c r="F33" s="32"/>
      <c r="G33" s="41"/>
      <c r="H33" s="43">
        <f>Datos!M11</f>
        <v>658</v>
      </c>
      <c r="I33" s="32"/>
    </row>
    <row r="34" spans="1:9" ht="19.5" customHeight="1">
      <c r="A34" s="17" t="s">
        <v>16</v>
      </c>
      <c r="B34" s="32">
        <f>Datos!E12</f>
        <v>852.75</v>
      </c>
      <c r="C34" s="34"/>
      <c r="D34" s="40">
        <f>Datos!I12</f>
        <v>860</v>
      </c>
      <c r="E34" s="34"/>
      <c r="F34" s="32"/>
      <c r="G34" s="41"/>
      <c r="H34" s="43">
        <f>Datos!M12</f>
        <v>663.5</v>
      </c>
      <c r="I34" s="32"/>
    </row>
    <row r="35" spans="1:9" ht="19.5" customHeight="1">
      <c r="A35" s="17" t="s">
        <v>18</v>
      </c>
      <c r="B35" s="32">
        <f>Datos!E13</f>
        <v>837.75</v>
      </c>
      <c r="C35" s="34"/>
      <c r="D35" s="40">
        <f>Datos!I13</f>
        <v>851</v>
      </c>
      <c r="E35" s="34"/>
      <c r="F35" s="32"/>
      <c r="G35" s="41"/>
      <c r="H35" s="43">
        <f>Datos!M13</f>
        <v>668.5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Datos!M14</f>
        <v>641.5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Datos!M15</f>
        <v>615.5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Datos!M16</f>
        <v>638.5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Datos!M17</f>
        <v>615.5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-5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Agosto</v>
      </c>
      <c r="E9" s="3">
        <f>BUSHEL!E8</f>
        <v>2011</v>
      </c>
      <c r="F9" s="3"/>
      <c r="G9" s="3"/>
      <c r="H9" s="3" t="str">
        <f>Datos!D25</f>
        <v>Miércoles</v>
      </c>
      <c r="I9" s="5">
        <f>Datos!E25</f>
        <v>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6" t="s">
        <v>31</v>
      </c>
      <c r="B11" s="96"/>
      <c r="C11" s="96"/>
      <c r="D11" s="96"/>
      <c r="E11" s="96"/>
      <c r="F11" s="96"/>
      <c r="G11" s="96"/>
      <c r="H11" s="96"/>
      <c r="I11" s="9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/>
      <c r="D20" s="30"/>
      <c r="E20" s="25"/>
      <c r="F20" s="25"/>
      <c r="G20" s="39"/>
      <c r="H20" s="31"/>
      <c r="I20" s="28"/>
    </row>
    <row r="21" spans="1:9" ht="19.5" customHeight="1">
      <c r="A21" s="17" t="s">
        <v>19</v>
      </c>
      <c r="B21" s="29"/>
      <c r="C21" s="38">
        <f>BUSHEL!C21*TONELADA!$B$48</f>
        <v>283.11252</v>
      </c>
      <c r="D21" s="30"/>
      <c r="E21" s="25">
        <f>BUSHEL!E21*TONELADA!$B$48</f>
        <v>328.12392</v>
      </c>
      <c r="F21" s="25">
        <f>BUSHEL!F21*TONELADA!$B$48</f>
        <v>326.28672</v>
      </c>
      <c r="G21" s="39">
        <f>BUSHEL!G21*TONELADA!$B$48</f>
        <v>326.28672</v>
      </c>
      <c r="H21" s="31"/>
      <c r="I21" s="28">
        <f>BUSHEL!I21*TONELADA!$E$48</f>
        <v>311.40088</v>
      </c>
    </row>
    <row r="22" spans="1:9" ht="19.5" customHeight="1">
      <c r="A22" s="17" t="s">
        <v>20</v>
      </c>
      <c r="B22" s="29">
        <f>BUSHEL!B22*TONELADA!$B$48</f>
        <v>261.06612</v>
      </c>
      <c r="C22" s="38">
        <f>BUSHEL!C22*TONELADA!$B$48</f>
        <v>283.11252</v>
      </c>
      <c r="D22" s="40">
        <f>BUSHEL!D22*TONELADA!$B$48</f>
        <v>293.21711999999997</v>
      </c>
      <c r="E22" s="25">
        <f>BUSHEL!E22*TONELADA!$B$48</f>
        <v>329.96112</v>
      </c>
      <c r="F22" s="25">
        <f>BUSHEL!F22*TONELADA!$B$48</f>
        <v>328.12392</v>
      </c>
      <c r="G22" s="39">
        <f>BUSHEL!G22*TONELADA!$B$48</f>
        <v>328.12392</v>
      </c>
      <c r="H22" s="31">
        <f>BUSHEL!H22*$E$48</f>
        <v>277.93807999999996</v>
      </c>
      <c r="I22" s="28">
        <f>BUSHEL!I22*TONELADA!$E$48</f>
        <v>311.40088</v>
      </c>
    </row>
    <row r="23" spans="1:9" ht="19.5" customHeight="1">
      <c r="A23" s="17" t="s">
        <v>21</v>
      </c>
      <c r="B23" s="29"/>
      <c r="C23" s="38">
        <f>BUSHEL!C23*TONELADA!$B$48</f>
        <v>299.4636</v>
      </c>
      <c r="D23" s="40"/>
      <c r="E23" s="25">
        <f>BUSHEL!E23*TONELADA!$B$48</f>
        <v>335.19714</v>
      </c>
      <c r="F23" s="25">
        <f>BUSHEL!F23*TONELADA!$B$48</f>
        <v>333.35994</v>
      </c>
      <c r="G23" s="39">
        <f>BUSHEL!G23*TONELADA!$B$48</f>
        <v>333.35994</v>
      </c>
      <c r="H23" s="31"/>
      <c r="I23" s="28">
        <f>BUSHEL!I23*TONELADA!$E$48</f>
        <v>310.21984</v>
      </c>
    </row>
    <row r="24" spans="1:9" ht="19.5" customHeight="1">
      <c r="A24" s="17" t="s">
        <v>22</v>
      </c>
      <c r="B24" s="29"/>
      <c r="C24" s="38">
        <f>BUSHEL!C24*TONELADA!$B$48</f>
        <v>301.3008</v>
      </c>
      <c r="D24" s="40"/>
      <c r="E24" s="25">
        <f>BUSHEL!E24*TONELADA!$B$48</f>
        <v>338.87154</v>
      </c>
      <c r="F24" s="25">
        <f>BUSHEL!F24*TONELADA!$B$48</f>
        <v>337.03434</v>
      </c>
      <c r="G24" s="39">
        <f>BUSHEL!G24*TONELADA!$B$48</f>
        <v>337.03434</v>
      </c>
      <c r="H24" s="31"/>
      <c r="I24" s="28">
        <f>BUSHEL!I24*TONELADA!$E$48</f>
        <v>310.21984</v>
      </c>
    </row>
    <row r="25" spans="1:9" ht="19.5" customHeight="1">
      <c r="A25" s="17" t="s">
        <v>23</v>
      </c>
      <c r="B25" s="29">
        <f>BUSHEL!B25*TONELADA!$B$48</f>
        <v>275.58</v>
      </c>
      <c r="C25" s="38">
        <f>BUSHEL!C25*TONELADA!$B$48</f>
        <v>303.138</v>
      </c>
      <c r="D25" s="40">
        <f>BUSHEL!D25*TONELADA!$B$48</f>
        <v>302.12754</v>
      </c>
      <c r="E25" s="25">
        <f>BUSHEL!E25*TONELADA!$B$48</f>
        <v>340.70874</v>
      </c>
      <c r="F25" s="25">
        <f>BUSHEL!F25*TONELADA!$B$48</f>
        <v>338.87154</v>
      </c>
      <c r="G25" s="39">
        <f>BUSHEL!G25*TONELADA!$B$48</f>
        <v>338.87154</v>
      </c>
      <c r="H25" s="31">
        <f>BUSHEL!H25*$E$48</f>
        <v>280.69383999999997</v>
      </c>
      <c r="I25" s="28">
        <f>BUSHEL!I25*TONELADA!$E$48</f>
        <v>310.21984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286.6032</v>
      </c>
      <c r="C29" s="34"/>
      <c r="D29" s="40">
        <f>BUSHEL!D27*TONELADA!$B$48</f>
        <v>307.2717</v>
      </c>
      <c r="E29" s="34"/>
      <c r="F29" s="34"/>
      <c r="G29" s="41"/>
      <c r="H29" s="31">
        <f>BUSHEL!H27*$E$48</f>
        <v>285.61483999999996</v>
      </c>
      <c r="I29" s="32"/>
    </row>
    <row r="30" spans="1:9" ht="19.5" customHeight="1">
      <c r="A30" s="17" t="s">
        <v>16</v>
      </c>
      <c r="B30" s="29">
        <f>BUSHEL!B28*TONELADA!$B$48</f>
        <v>292.39038</v>
      </c>
      <c r="C30" s="34"/>
      <c r="D30" s="40">
        <f>BUSHEL!D28*TONELADA!$B$48</f>
        <v>308.92518</v>
      </c>
      <c r="E30" s="34"/>
      <c r="F30" s="34"/>
      <c r="G30" s="41"/>
      <c r="H30" s="31">
        <f>BUSHEL!H28*$E$48</f>
        <v>287.3864</v>
      </c>
      <c r="I30" s="32"/>
    </row>
    <row r="31" spans="1:9" ht="19.5" customHeight="1">
      <c r="A31" s="17" t="s">
        <v>18</v>
      </c>
      <c r="B31" s="29">
        <f>BUSHEL!B29*TONELADA!$B$48</f>
        <v>296.61593999999997</v>
      </c>
      <c r="C31" s="34"/>
      <c r="D31" s="40">
        <f>BUSHEL!D29*TONELADA!$B$48</f>
        <v>308.00658</v>
      </c>
      <c r="E31" s="34"/>
      <c r="F31" s="34"/>
      <c r="G31" s="41"/>
      <c r="H31" s="31">
        <f>BUSHEL!H29*$E$48</f>
        <v>288.86269999999996</v>
      </c>
      <c r="I31" s="32"/>
    </row>
    <row r="32" spans="1:9" ht="19.5" customHeight="1">
      <c r="A32" s="17" t="s">
        <v>20</v>
      </c>
      <c r="B32" s="29">
        <f>BUSHEL!B30*TONELADA!$B$48</f>
        <v>301.39266</v>
      </c>
      <c r="C32" s="34"/>
      <c r="D32" s="40">
        <f>IF(BUSHEL!D30&gt;0,BUSHEL!D30*TONELADA!$B$48,"")</f>
        <v>311.58912</v>
      </c>
      <c r="E32" s="34"/>
      <c r="F32" s="34"/>
      <c r="G32" s="41"/>
      <c r="H32" s="31">
        <f>BUSHEL!H30*$E$48</f>
        <v>271.44236</v>
      </c>
      <c r="I32" s="32"/>
    </row>
    <row r="33" spans="1:9" ht="19.5" customHeight="1">
      <c r="A33" s="17" t="s">
        <v>23</v>
      </c>
      <c r="B33" s="29">
        <f>BUSHEL!B31*TONELADA!$B$48</f>
        <v>307.91472</v>
      </c>
      <c r="C33" s="38"/>
      <c r="D33" s="40">
        <f>IF(BUSHEL!D31&gt;0,BUSHEL!D31*TONELADA!$B$48,"")</f>
        <v>315.9984</v>
      </c>
      <c r="E33" s="38"/>
      <c r="F33" s="38"/>
      <c r="G33" s="42"/>
      <c r="H33" s="31">
        <f>BUSHEL!H31*$E$48</f>
        <v>256.08884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312.96702</v>
      </c>
      <c r="C35" s="34"/>
      <c r="D35" s="40">
        <f>IF(BUSHEL!D33&gt;0,BUSHEL!D33*TONELADA!$B$48,"")</f>
        <v>319.30536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313.33446</v>
      </c>
      <c r="C36" s="34"/>
      <c r="D36" s="40">
        <f>IF(BUSHEL!D34&gt;0,BUSHEL!D34*TONELADA!$B$48,"")</f>
        <v>315.9984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307.82286</v>
      </c>
      <c r="C37" s="34"/>
      <c r="D37" s="40">
        <f>IF(BUSHEL!D35&gt;0,BUSHEL!D35*TONELADA!$B$48,"")</f>
        <v>312.69144</v>
      </c>
      <c r="E37" s="34"/>
      <c r="F37" s="34"/>
      <c r="G37" s="41"/>
      <c r="H37" s="31">
        <f>BUSHEL!H35*$E$48</f>
        <v>263.17508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242.31004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251.36468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242.31004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-1.8372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89" t="s">
        <v>57</v>
      </c>
      <c r="B11" s="24">
        <v>60</v>
      </c>
      <c r="C11" s="24" t="s">
        <v>44</v>
      </c>
    </row>
    <row r="12" spans="1:3" ht="15">
      <c r="A12" s="64" t="s">
        <v>45</v>
      </c>
      <c r="B12" s="65">
        <v>60</v>
      </c>
      <c r="C12" s="65" t="s">
        <v>44</v>
      </c>
    </row>
    <row r="13" spans="1:3" ht="15">
      <c r="A13" s="66" t="s">
        <v>46</v>
      </c>
      <c r="B13" s="24">
        <v>65</v>
      </c>
      <c r="C13" s="24" t="s">
        <v>47</v>
      </c>
    </row>
    <row r="14" spans="1:3" ht="15">
      <c r="A14" s="64" t="s">
        <v>48</v>
      </c>
      <c r="B14" s="65">
        <v>70</v>
      </c>
      <c r="C14" s="65" t="s">
        <v>47</v>
      </c>
    </row>
    <row r="15" spans="1:3" ht="15">
      <c r="A15" s="66" t="s">
        <v>49</v>
      </c>
      <c r="B15" s="24">
        <v>75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"/>
    </sheetView>
  </sheetViews>
  <sheetFormatPr defaultColWidth="11.5546875" defaultRowHeight="15"/>
  <cols>
    <col min="4" max="4" width="14.3359375" style="0" customWidth="1"/>
  </cols>
  <sheetData>
    <row r="1" spans="2:4" ht="15.75">
      <c r="B1" s="97"/>
      <c r="C1" s="97"/>
      <c r="D1" s="97"/>
    </row>
    <row r="2" spans="2:4" ht="15.75">
      <c r="B2" s="98" t="s">
        <v>1</v>
      </c>
      <c r="C2" s="98"/>
      <c r="D2" s="98"/>
    </row>
    <row r="3" spans="2:4" ht="15.75">
      <c r="B3" s="98" t="s">
        <v>55</v>
      </c>
      <c r="C3" s="98"/>
      <c r="D3" s="98"/>
    </row>
    <row r="4" spans="2:5" ht="15.75">
      <c r="B4" s="67">
        <v>0.12</v>
      </c>
      <c r="C4" s="68">
        <v>0.115</v>
      </c>
      <c r="D4" s="68">
        <v>0.11</v>
      </c>
      <c r="E4" s="69" t="s">
        <v>56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/>
      <c r="C11" s="70"/>
      <c r="D11" s="70"/>
      <c r="E11" s="65"/>
    </row>
    <row r="12" spans="1:5" ht="15">
      <c r="A12" t="s">
        <v>57</v>
      </c>
      <c r="B12" s="24">
        <v>95</v>
      </c>
      <c r="C12" s="73">
        <f>B12+B24</f>
        <v>90</v>
      </c>
      <c r="D12" s="73">
        <f>B12+B23</f>
        <v>90</v>
      </c>
      <c r="E12" s="24" t="s">
        <v>44</v>
      </c>
    </row>
    <row r="13" spans="1:5" ht="15">
      <c r="A13" s="72" t="s">
        <v>45</v>
      </c>
      <c r="B13" s="65">
        <v>100</v>
      </c>
      <c r="C13" s="70">
        <f>B13+B24</f>
        <v>95</v>
      </c>
      <c r="D13" s="70">
        <f>B13+B23</f>
        <v>95</v>
      </c>
      <c r="E13" s="65" t="s">
        <v>44</v>
      </c>
    </row>
    <row r="14" spans="1:5" ht="15">
      <c r="A14" t="s">
        <v>46</v>
      </c>
      <c r="B14" s="24">
        <v>90</v>
      </c>
      <c r="C14" s="76">
        <f>B14+B24</f>
        <v>85</v>
      </c>
      <c r="D14" s="24">
        <f>B14+B23</f>
        <v>85</v>
      </c>
      <c r="E14" s="24" t="s">
        <v>47</v>
      </c>
    </row>
    <row r="15" spans="1:5" ht="15">
      <c r="A15" s="72" t="s">
        <v>48</v>
      </c>
      <c r="B15" s="65">
        <v>100</v>
      </c>
      <c r="C15" s="65">
        <f>B15+B24</f>
        <v>95</v>
      </c>
      <c r="D15" s="65">
        <f>B15+B23</f>
        <v>95</v>
      </c>
      <c r="E15" s="65" t="s">
        <v>47</v>
      </c>
    </row>
    <row r="16" spans="1:5" ht="15">
      <c r="A16" t="s">
        <v>49</v>
      </c>
      <c r="B16" s="24">
        <v>105</v>
      </c>
      <c r="C16" s="76">
        <f>B16+B24</f>
        <v>100</v>
      </c>
      <c r="D16" s="24">
        <f>B16+B23</f>
        <v>100</v>
      </c>
      <c r="E16" s="24" t="s">
        <v>47</v>
      </c>
    </row>
    <row r="22" ht="15">
      <c r="A22" t="s">
        <v>58</v>
      </c>
    </row>
    <row r="23" spans="1:2" ht="15">
      <c r="A23" s="77">
        <v>0.11</v>
      </c>
      <c r="B23">
        <v>-5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59</v>
      </c>
    </row>
    <row r="26" spans="1:2" ht="15">
      <c r="A26" s="77">
        <v>0.13</v>
      </c>
      <c r="B26" s="82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7" t="s">
        <v>35</v>
      </c>
    </row>
    <row r="3" spans="2:3" ht="15.75">
      <c r="B3" s="62" t="s">
        <v>62</v>
      </c>
      <c r="C3" s="63" t="s">
        <v>36</v>
      </c>
    </row>
    <row r="4" spans="1:3" ht="15">
      <c r="A4" s="83" t="s">
        <v>63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66" t="s">
        <v>57</v>
      </c>
      <c r="B11" s="24">
        <v>85</v>
      </c>
      <c r="C11" s="24" t="s">
        <v>44</v>
      </c>
    </row>
    <row r="12" spans="1:3" ht="15">
      <c r="A12" s="64" t="s">
        <v>45</v>
      </c>
      <c r="B12" s="65">
        <v>85</v>
      </c>
      <c r="C12" s="65" t="s">
        <v>44</v>
      </c>
    </row>
    <row r="13" spans="1:3" ht="15">
      <c r="A13" s="66" t="s">
        <v>46</v>
      </c>
      <c r="B13" s="24">
        <v>75</v>
      </c>
      <c r="C13" s="24" t="s">
        <v>47</v>
      </c>
    </row>
    <row r="14" spans="1:3" ht="15">
      <c r="A14" s="64" t="s">
        <v>48</v>
      </c>
      <c r="B14" s="65">
        <v>75</v>
      </c>
      <c r="C14" s="65" t="s">
        <v>47</v>
      </c>
    </row>
    <row r="15" spans="1:3" ht="15">
      <c r="A15" s="66" t="s">
        <v>49</v>
      </c>
      <c r="B15" s="24">
        <v>75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1">
      <selection activeCell="G25" sqref="G25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64</v>
      </c>
    </row>
    <row r="2" spans="3:11" ht="15">
      <c r="C2" s="84" t="s">
        <v>65</v>
      </c>
      <c r="G2" s="84" t="s">
        <v>66</v>
      </c>
      <c r="K2" s="84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t="s">
        <v>146</v>
      </c>
      <c r="E4" s="86">
        <v>710.5</v>
      </c>
      <c r="F4" t="s">
        <v>73</v>
      </c>
      <c r="G4" t="s">
        <v>72</v>
      </c>
      <c r="H4" t="s">
        <v>146</v>
      </c>
      <c r="I4">
        <v>798</v>
      </c>
      <c r="J4" t="s">
        <v>74</v>
      </c>
      <c r="K4" t="s">
        <v>75</v>
      </c>
      <c r="L4" t="s">
        <v>146</v>
      </c>
      <c r="M4">
        <v>706</v>
      </c>
    </row>
    <row r="5" spans="2:13" ht="15">
      <c r="B5" t="s">
        <v>76</v>
      </c>
      <c r="C5" t="s">
        <v>77</v>
      </c>
      <c r="D5" t="s">
        <v>146</v>
      </c>
      <c r="E5">
        <v>750</v>
      </c>
      <c r="F5" t="s">
        <v>78</v>
      </c>
      <c r="G5" t="s">
        <v>77</v>
      </c>
      <c r="H5" t="s">
        <v>146</v>
      </c>
      <c r="I5" s="86">
        <v>822.25</v>
      </c>
      <c r="J5" t="s">
        <v>79</v>
      </c>
      <c r="K5" t="s">
        <v>80</v>
      </c>
      <c r="L5" t="s">
        <v>146</v>
      </c>
      <c r="M5">
        <v>713</v>
      </c>
    </row>
    <row r="6" spans="2:13" ht="15">
      <c r="B6" t="s">
        <v>81</v>
      </c>
      <c r="C6" t="s">
        <v>82</v>
      </c>
      <c r="D6" t="s">
        <v>146</v>
      </c>
      <c r="E6">
        <v>780</v>
      </c>
      <c r="F6" t="s">
        <v>83</v>
      </c>
      <c r="G6" t="s">
        <v>82</v>
      </c>
      <c r="H6" t="s">
        <v>146</v>
      </c>
      <c r="I6" s="86">
        <v>836.25</v>
      </c>
      <c r="J6" t="s">
        <v>84</v>
      </c>
      <c r="K6" t="s">
        <v>85</v>
      </c>
      <c r="L6" t="s">
        <v>146</v>
      </c>
      <c r="M6" s="86">
        <v>725.5</v>
      </c>
    </row>
    <row r="7" spans="2:13" ht="15">
      <c r="B7" t="s">
        <v>86</v>
      </c>
      <c r="C7" t="s">
        <v>87</v>
      </c>
      <c r="D7" t="s">
        <v>146</v>
      </c>
      <c r="E7" s="86">
        <v>795.75</v>
      </c>
      <c r="F7" t="s">
        <v>88</v>
      </c>
      <c r="G7" t="s">
        <v>87</v>
      </c>
      <c r="H7" t="s">
        <v>146</v>
      </c>
      <c r="I7" s="86">
        <v>840.75</v>
      </c>
      <c r="J7" t="s">
        <v>89</v>
      </c>
      <c r="K7" t="s">
        <v>90</v>
      </c>
      <c r="L7" t="s">
        <v>146</v>
      </c>
      <c r="M7">
        <v>730</v>
      </c>
    </row>
    <row r="8" spans="2:13" ht="15">
      <c r="B8" t="s">
        <v>91</v>
      </c>
      <c r="C8" t="s">
        <v>92</v>
      </c>
      <c r="D8" t="s">
        <v>146</v>
      </c>
      <c r="E8" s="86">
        <v>807.25</v>
      </c>
      <c r="F8" t="s">
        <v>93</v>
      </c>
      <c r="G8" t="s">
        <v>92</v>
      </c>
      <c r="H8" t="s">
        <v>146</v>
      </c>
      <c r="I8" s="86">
        <v>838.25</v>
      </c>
      <c r="J8" t="s">
        <v>94</v>
      </c>
      <c r="K8" t="s">
        <v>95</v>
      </c>
      <c r="L8" t="s">
        <v>146</v>
      </c>
      <c r="M8" s="86">
        <v>733.75</v>
      </c>
    </row>
    <row r="9" spans="2:13" ht="15">
      <c r="B9" t="s">
        <v>96</v>
      </c>
      <c r="C9" t="s">
        <v>97</v>
      </c>
      <c r="D9" t="s">
        <v>146</v>
      </c>
      <c r="E9" s="86">
        <v>820.25</v>
      </c>
      <c r="F9" t="s">
        <v>98</v>
      </c>
      <c r="G9" t="s">
        <v>97</v>
      </c>
      <c r="H9" t="s">
        <v>146</v>
      </c>
      <c r="I9">
        <v>848</v>
      </c>
      <c r="J9" t="s">
        <v>99</v>
      </c>
      <c r="K9" t="s">
        <v>100</v>
      </c>
      <c r="L9" t="s">
        <v>146</v>
      </c>
      <c r="M9" s="86">
        <v>689.5</v>
      </c>
    </row>
    <row r="10" spans="2:13" ht="15">
      <c r="B10" t="s">
        <v>101</v>
      </c>
      <c r="C10" t="s">
        <v>102</v>
      </c>
      <c r="D10" t="s">
        <v>146</v>
      </c>
      <c r="E10">
        <v>838</v>
      </c>
      <c r="F10" t="s">
        <v>103</v>
      </c>
      <c r="G10" t="s">
        <v>102</v>
      </c>
      <c r="H10" t="s">
        <v>146</v>
      </c>
      <c r="I10">
        <v>860</v>
      </c>
      <c r="J10" t="s">
        <v>104</v>
      </c>
      <c r="K10" t="s">
        <v>105</v>
      </c>
      <c r="L10" t="s">
        <v>146</v>
      </c>
      <c r="M10" s="86">
        <v>650.5</v>
      </c>
    </row>
    <row r="11" spans="2:13" ht="15">
      <c r="B11" t="s">
        <v>106</v>
      </c>
      <c r="C11" t="s">
        <v>107</v>
      </c>
      <c r="D11" t="s">
        <v>146</v>
      </c>
      <c r="E11" s="86">
        <v>851.75</v>
      </c>
      <c r="F11" t="s">
        <v>108</v>
      </c>
      <c r="G11" t="s">
        <v>107</v>
      </c>
      <c r="H11" t="s">
        <v>146</v>
      </c>
      <c r="I11">
        <v>869</v>
      </c>
      <c r="J11" t="s">
        <v>109</v>
      </c>
      <c r="K11" t="s">
        <v>110</v>
      </c>
      <c r="L11" t="s">
        <v>146</v>
      </c>
      <c r="M11">
        <v>658</v>
      </c>
    </row>
    <row r="12" spans="2:13" ht="15">
      <c r="B12" t="s">
        <v>111</v>
      </c>
      <c r="C12" t="s">
        <v>112</v>
      </c>
      <c r="D12" t="s">
        <v>146</v>
      </c>
      <c r="E12" s="86">
        <v>852.75</v>
      </c>
      <c r="F12" t="s">
        <v>113</v>
      </c>
      <c r="G12" t="s">
        <v>112</v>
      </c>
      <c r="H12" t="s">
        <v>146</v>
      </c>
      <c r="I12">
        <v>860</v>
      </c>
      <c r="J12" t="s">
        <v>114</v>
      </c>
      <c r="K12" t="s">
        <v>115</v>
      </c>
      <c r="L12" t="s">
        <v>146</v>
      </c>
      <c r="M12" s="86">
        <v>663.5</v>
      </c>
    </row>
    <row r="13" spans="2:13" ht="15">
      <c r="B13" t="s">
        <v>116</v>
      </c>
      <c r="C13" t="s">
        <v>117</v>
      </c>
      <c r="D13" t="s">
        <v>146</v>
      </c>
      <c r="E13" s="86">
        <v>837.75</v>
      </c>
      <c r="F13" t="s">
        <v>118</v>
      </c>
      <c r="G13" t="s">
        <v>117</v>
      </c>
      <c r="H13" t="s">
        <v>146</v>
      </c>
      <c r="I13">
        <v>851</v>
      </c>
      <c r="J13" t="s">
        <v>119</v>
      </c>
      <c r="K13" t="s">
        <v>120</v>
      </c>
      <c r="L13" t="s">
        <v>146</v>
      </c>
      <c r="M13" s="86">
        <v>668.5</v>
      </c>
    </row>
    <row r="14" spans="2:13" ht="15">
      <c r="B14" t="s">
        <v>137</v>
      </c>
      <c r="C14" t="s">
        <v>122</v>
      </c>
      <c r="D14" t="s">
        <v>123</v>
      </c>
      <c r="E14">
        <v>0</v>
      </c>
      <c r="F14" t="s">
        <v>121</v>
      </c>
      <c r="G14" t="s">
        <v>122</v>
      </c>
      <c r="H14" t="s">
        <v>123</v>
      </c>
      <c r="I14">
        <v>0</v>
      </c>
      <c r="J14" t="s">
        <v>124</v>
      </c>
      <c r="K14" t="s">
        <v>125</v>
      </c>
      <c r="L14" t="s">
        <v>146</v>
      </c>
      <c r="M14" s="86">
        <v>641.5</v>
      </c>
    </row>
    <row r="15" spans="2:13" ht="15">
      <c r="B15" t="s">
        <v>138</v>
      </c>
      <c r="C15" t="s">
        <v>139</v>
      </c>
      <c r="D15" t="s">
        <v>123</v>
      </c>
      <c r="E15">
        <v>0</v>
      </c>
      <c r="F15"/>
      <c r="G15"/>
      <c r="H15"/>
      <c r="I15"/>
      <c r="J15" t="s">
        <v>126</v>
      </c>
      <c r="K15" t="s">
        <v>127</v>
      </c>
      <c r="L15" t="s">
        <v>146</v>
      </c>
      <c r="M15" s="86">
        <v>615.5</v>
      </c>
    </row>
    <row r="16" spans="2:13" ht="15">
      <c r="B16" t="s">
        <v>140</v>
      </c>
      <c r="C16" t="s">
        <v>141</v>
      </c>
      <c r="D16" t="s">
        <v>123</v>
      </c>
      <c r="E16">
        <v>0</v>
      </c>
      <c r="F16"/>
      <c r="G16"/>
      <c r="H16"/>
      <c r="I16"/>
      <c r="J16" t="s">
        <v>128</v>
      </c>
      <c r="K16" t="s">
        <v>129</v>
      </c>
      <c r="L16" t="s">
        <v>146</v>
      </c>
      <c r="M16" s="86">
        <v>638.5</v>
      </c>
    </row>
    <row r="17" spans="2:13" ht="15">
      <c r="B17" t="s">
        <v>142</v>
      </c>
      <c r="C17" t="s">
        <v>143</v>
      </c>
      <c r="D17" t="s">
        <v>123</v>
      </c>
      <c r="E17">
        <v>0</v>
      </c>
      <c r="F17"/>
      <c r="G17"/>
      <c r="H17"/>
      <c r="I17"/>
      <c r="J17" t="s">
        <v>130</v>
      </c>
      <c r="K17" t="s">
        <v>131</v>
      </c>
      <c r="L17" t="s">
        <v>146</v>
      </c>
      <c r="M17" s="86">
        <v>615.5</v>
      </c>
    </row>
    <row r="18" spans="2:13" ht="15">
      <c r="B18" t="s">
        <v>144</v>
      </c>
      <c r="C18" t="s">
        <v>145</v>
      </c>
      <c r="D18" t="s">
        <v>123</v>
      </c>
      <c r="E18">
        <v>0</v>
      </c>
      <c r="F18"/>
      <c r="G18"/>
      <c r="H18"/>
      <c r="I18"/>
      <c r="J18"/>
      <c r="K18"/>
      <c r="L18"/>
      <c r="M18"/>
    </row>
    <row r="20" spans="2:13" ht="15">
      <c r="B20"/>
      <c r="C20"/>
      <c r="D20" s="85"/>
      <c r="E20" s="86"/>
      <c r="F20"/>
      <c r="G20"/>
      <c r="H20"/>
      <c r="I20"/>
      <c r="J20"/>
      <c r="K20"/>
      <c r="L20" s="85"/>
      <c r="M20" s="86"/>
    </row>
    <row r="24" spans="4:5" ht="15.75">
      <c r="D24" s="87" t="s">
        <v>132</v>
      </c>
      <c r="E24" s="87" t="s">
        <v>133</v>
      </c>
    </row>
    <row r="25" spans="3:9" ht="15.75">
      <c r="C25" s="87" t="s">
        <v>134</v>
      </c>
      <c r="D25" s="89" t="s">
        <v>147</v>
      </c>
      <c r="E25" s="66">
        <v>3</v>
      </c>
      <c r="F25" s="84" t="s">
        <v>135</v>
      </c>
      <c r="G25" t="s">
        <v>57</v>
      </c>
      <c r="H25" t="s">
        <v>136</v>
      </c>
      <c r="I25" s="84">
        <v>2011</v>
      </c>
    </row>
    <row r="30" spans="4:8" ht="15">
      <c r="D30" s="85"/>
      <c r="E30" s="88"/>
      <c r="G30" s="85"/>
      <c r="H30" s="88"/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7" ht="15">
      <c r="D41" s="85"/>
      <c r="E41" s="88"/>
      <c r="G41" s="85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2011-09-01T15:51:15Z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