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<sst xmlns="http://schemas.openxmlformats.org/spreadsheetml/2006/main" count="319" uniqueCount="154">
  <si>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</si>
  <si>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</si>
  <si>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</si>
  <si>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</si>
  <si>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</si>
  <si>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</si>
  <si>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</si>
  <si>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</si>
  <si>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</si>
  <si>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</si>
  <si>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</si>
  <si>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</si>
  <si>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</si>
  <si>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</si>
  <si>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</si>
  <si>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</si>
  <si>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</si>
  <si>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</si>
  <si>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</si>
  <si>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</si>
  <si>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</si>
  <si>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</si>
  <si>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</si>
  <si>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</si>
  <si>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</si>
  <si>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</si>
  <si>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</si>
  <si>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</si>
  <si>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</si>
  <si>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</si>
  <si>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</si>
  <si>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</si>
  <si>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</si>
  <si>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</si>
  <si>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</si>
  <si>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</si>
  <si>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</si>
  <si>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</si>
  <si>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</si>
  <si>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</si>
  <si>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</si>
  <si>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</si>
  <si>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</si>
  <si>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</si>
  <si>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</si>
  <si>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</si>
  <si>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</si>
  <si>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</si>
  <si>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</si>
  <si>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</si>
  <si>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</si>
  <si>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</si>
  <si>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</si>
  <si>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</si>
  <si>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</si>
  <si>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</si>
  <si>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</si>
  <si>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</si>
  <si>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</si>
  <si>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</si>
  <si>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</si>
  <si>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</si>
  <si>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</si>
  <si>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</si>
  <si>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</si>
  <si>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</si>
  <si>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</si>
  <si>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</si>
  <si>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</si>
  <si>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</si>
  <si>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</si>
  <si>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</si>
  <si>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</si>
  <si>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</si>
  <si>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</si>
  <si>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</si>
  <si>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</si>
  <si>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</si>
  <si>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</si>
  <si>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</si>
  <si>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</si>
  <si>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</si>
  <si>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</si>
  <si>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</si>
  <si>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</si>
  <si>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</si>
  <si>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</si>
  <si>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</si>
  <si>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</si>
  <si>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</si>
  <si>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</si>
  <si>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</si>
  <si>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</si>
  <si>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</si>
  <si>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</si>
  <si>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</si>
  <si>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</si>
  <si>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</si>
  <si>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</si>
  <si>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</si>
  <si>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</si>
  <si>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</si>
  <si>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</si>
  <si>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</si>
  <si>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</si>
  <si>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</si>
  <si>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</si>
  <si>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</si>
  <si>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</si>
  <si>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</si>
  <si>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</si>
  <si>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</si>
  <si>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</si>
  <si>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</si>
  <si>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</si>
  <si>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</si>
  <si>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</si>
  <si>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</si>
  <si>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</si>
  <si>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</si>
  <si>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</si>
  <si>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</si>
  <si>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</si>
  <si>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</si>
  <si>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</si>
  <si>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</si>
  <si>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</si>
  <si>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</si>
  <si>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</si>
  <si>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</si>
  <si>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</si>
  <si>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</si>
  <si>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</si>
  <si>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</si>
  <si>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</si>
  <si>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</si>
  <si>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</si>
  <si>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</si>
  <si>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</si>
  <si>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</si>
  <si>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</si>
  <si>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</si>
  <si>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</si>
  <si>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</si>
  <si>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</si>
  <si>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</si>
  <si>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</si>
  <si>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</si>
  <si>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</si>
  <si>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</si>
  <si>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</si>
  <si>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</si>
  <si>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05 APR 2012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</si>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</sst>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28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8" fillId="3" borderId="1" applyNumberFormat="0" applyAlignment="0" applyProtection="0"/>
    <xf numFmtId="0" fontId="9" fillId="0" borderId="0" applyNumberFormat="0" applyFill="0" applyBorder="0" applyAlignment="0" applyProtection="0"/>
    <xf numFmtId="0" fontId="19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1" fillId="2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19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20" borderId="15" xfId="0" applyFill="1" applyBorder="1" applyAlignment="1">
      <alignment/>
    </xf>
    <xf numFmtId="49" fontId="0" fillId="20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5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22" borderId="15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19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5" borderId="15" xfId="0" applyFill="1" applyBorder="1" applyAlignment="1">
      <alignment horizontal="center"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vertical="center"/>
    </xf>
    <xf numFmtId="4" fontId="7" fillId="19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Jueves</v>
      </c>
      <c r="I8" s="5">
        <f>Datos!E25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710.5</v>
      </c>
      <c r="D20" s="52"/>
      <c r="E20" s="95">
        <f>D21+'Primas HRW'!B7</f>
        <v>777</v>
      </c>
      <c r="F20" s="95">
        <f>D21+'Primas HRW'!C7</f>
        <v>767</v>
      </c>
      <c r="G20" s="103">
        <f>D21+'Primas HRW'!D7</f>
        <v>762</v>
      </c>
      <c r="H20" s="81"/>
      <c r="I20" s="93">
        <f>H21+'Primas maíz'!B7</f>
        <v>722.25</v>
      </c>
    </row>
    <row r="21" spans="1:9" ht="19.5" customHeight="1">
      <c r="A21" s="17" t="s">
        <v>16</v>
      </c>
      <c r="B21" s="30">
        <f>Datos!E4</f>
        <v>638.5</v>
      </c>
      <c r="C21" s="31">
        <f>B21+'Primas SRW'!B6</f>
        <v>710.5</v>
      </c>
      <c r="D21" s="34">
        <f>Datos!I4</f>
        <v>662</v>
      </c>
      <c r="E21" s="96">
        <f>D21+'Primas HRW'!B8</f>
        <v>774</v>
      </c>
      <c r="F21" s="96">
        <f>D21+'Primas HRW'!C8</f>
        <v>764</v>
      </c>
      <c r="G21" s="104">
        <f>D21+'Primas HRW'!D8</f>
        <v>759</v>
      </c>
      <c r="H21" s="29">
        <f>Datos!M4</f>
        <v>658.25</v>
      </c>
      <c r="I21" s="92">
        <f>H21+'Primas maíz'!B8</f>
        <v>723.25</v>
      </c>
    </row>
    <row r="22" spans="1:9" ht="19.5" customHeight="1">
      <c r="A22" s="23" t="s">
        <v>17</v>
      </c>
      <c r="B22" s="24"/>
      <c r="C22" s="82">
        <f>B23+'Primas SRW'!B7</f>
        <v>701.25</v>
      </c>
      <c r="D22" s="52"/>
      <c r="E22" s="100">
        <f>D23+'Primas HRW'!B9</f>
        <v>772</v>
      </c>
      <c r="F22" s="101">
        <f>'Primas HRW'!C9+D23</f>
        <v>762</v>
      </c>
      <c r="G22" s="103">
        <f>D23+'Primas HRW'!D9</f>
        <v>757</v>
      </c>
      <c r="H22" s="81"/>
      <c r="I22" s="93">
        <f>H23+'Primas maíz'!B9</f>
        <v>717.25</v>
      </c>
    </row>
    <row r="23" spans="1:9" ht="19.5" customHeight="1">
      <c r="A23" s="17" t="s">
        <v>18</v>
      </c>
      <c r="B23" s="30">
        <f>Datos!E5</f>
        <v>646.25</v>
      </c>
      <c r="C23" s="31">
        <f>B23+'Primas SRW'!B8</f>
        <v>701.25</v>
      </c>
      <c r="D23" s="34">
        <f>Datos!I5</f>
        <v>672</v>
      </c>
      <c r="E23" s="99">
        <f>D23+'Primas HRW'!B10</f>
        <v>772</v>
      </c>
      <c r="F23" s="102">
        <f>D23+'Primas HRW'!C10</f>
        <v>762</v>
      </c>
      <c r="G23" s="104">
        <f>D23+'Primas HRW'!D10</f>
        <v>757</v>
      </c>
      <c r="H23" s="29">
        <f>Datos!M5</f>
        <v>652.25</v>
      </c>
      <c r="I23" s="30">
        <f>H23+'Primas maíz'!B10</f>
        <v>717.25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659.25</v>
      </c>
      <c r="C25" s="31"/>
      <c r="D25" s="34">
        <f>Datos!I6</f>
        <v>686</v>
      </c>
      <c r="E25" s="30"/>
      <c r="F25" s="30"/>
      <c r="G25" s="35"/>
      <c r="H25" s="29">
        <f>Datos!M6</f>
        <v>569.25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680.75</v>
      </c>
      <c r="C28" s="32"/>
      <c r="D28" s="34">
        <f>Datos!I7</f>
        <v>706.5</v>
      </c>
      <c r="E28" s="32"/>
      <c r="F28" s="27"/>
      <c r="G28" s="36"/>
      <c r="H28" s="29">
        <f>Datos!M7</f>
        <v>550.25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697.75</v>
      </c>
      <c r="C30" s="31"/>
      <c r="D30" s="34">
        <f>Datos!I8</f>
        <v>721</v>
      </c>
      <c r="E30" s="31"/>
      <c r="F30" s="30"/>
      <c r="G30" s="35"/>
      <c r="H30" s="37">
        <f>Datos!M8</f>
        <v>561</v>
      </c>
      <c r="I30" s="30"/>
    </row>
    <row r="31" spans="1:9" ht="19.5" customHeight="1">
      <c r="A31" s="17" t="s">
        <v>16</v>
      </c>
      <c r="B31" s="30">
        <f>Datos!E9</f>
        <v>712.25</v>
      </c>
      <c r="C31" s="31"/>
      <c r="D31" s="34">
        <f>Datos!I9</f>
        <v>725.5</v>
      </c>
      <c r="E31" s="31"/>
      <c r="F31" s="30"/>
      <c r="G31" s="35"/>
      <c r="H31" s="37">
        <f>Datos!M9</f>
        <v>569</v>
      </c>
      <c r="I31" s="30"/>
    </row>
    <row r="32" spans="1:9" ht="19.5" customHeight="1">
      <c r="A32" s="17" t="s">
        <v>18</v>
      </c>
      <c r="B32" s="30">
        <f>Datos!E10</f>
        <v>715.25</v>
      </c>
      <c r="C32" s="31"/>
      <c r="D32" s="34">
        <f>Datos!I10</f>
        <v>727.5</v>
      </c>
      <c r="E32" s="31"/>
      <c r="F32" s="30"/>
      <c r="G32" s="35"/>
      <c r="H32" s="37">
        <f>Datos!M10</f>
        <v>576.25</v>
      </c>
      <c r="I32" s="30"/>
    </row>
    <row r="33" spans="1:9" ht="19.5" customHeight="1">
      <c r="A33" s="17" t="s">
        <v>20</v>
      </c>
      <c r="B33" s="30">
        <f>Datos!E11</f>
        <v>726.25</v>
      </c>
      <c r="C33" s="31"/>
      <c r="D33" s="34">
        <f>Datos!I11</f>
        <v>733.25</v>
      </c>
      <c r="E33" s="31"/>
      <c r="F33" s="30"/>
      <c r="G33" s="35"/>
      <c r="H33" s="37">
        <f>Datos!M11</f>
        <v>556.25</v>
      </c>
      <c r="I33" s="30"/>
    </row>
    <row r="34" spans="1:9" ht="19.5" customHeight="1">
      <c r="A34" s="17" t="s">
        <v>23</v>
      </c>
      <c r="B34" s="27">
        <f>Datos!E12</f>
        <v>740.75</v>
      </c>
      <c r="C34" s="32"/>
      <c r="D34" s="34">
        <f>Datos!I12</f>
        <v>743.25</v>
      </c>
      <c r="E34" s="32"/>
      <c r="F34" s="27"/>
      <c r="G34" s="36"/>
      <c r="H34" s="37">
        <f>Datos!M12</f>
        <v>550.75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746.75</v>
      </c>
      <c r="C36" s="31"/>
      <c r="D36" s="34"/>
      <c r="E36" s="31"/>
      <c r="F36" s="31"/>
      <c r="G36" s="35"/>
      <c r="H36" s="38">
        <f>Datos!M13</f>
        <v>561.75</v>
      </c>
      <c r="I36" s="30"/>
    </row>
    <row r="37" spans="1:9" ht="19.5" customHeight="1">
      <c r="A37" s="17" t="s">
        <v>16</v>
      </c>
      <c r="B37" s="27">
        <f>Datos!E14</f>
        <v>751.75</v>
      </c>
      <c r="C37" s="31"/>
      <c r="D37" s="34"/>
      <c r="E37" s="31"/>
      <c r="F37" s="31"/>
      <c r="G37" s="35"/>
      <c r="H37" s="38">
        <f>Datos!M14</f>
        <v>568.75</v>
      </c>
      <c r="I37" s="30"/>
    </row>
    <row r="38" spans="1:9" ht="19.5" customHeight="1">
      <c r="A38" s="17" t="s">
        <v>18</v>
      </c>
      <c r="B38" s="27">
        <f>Datos!E15</f>
        <v>737.5</v>
      </c>
      <c r="C38" s="31"/>
      <c r="D38" s="34"/>
      <c r="E38" s="31"/>
      <c r="F38" s="31"/>
      <c r="G38" s="35"/>
      <c r="H38" s="37">
        <f>Datos!M15</f>
        <v>572.5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552.25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541.75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562.25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545.25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Jueves</v>
      </c>
      <c r="I9" s="5">
        <f>Datos!E25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261.06612</v>
      </c>
      <c r="D20" s="52"/>
      <c r="E20" s="25">
        <f>BUSHEL!E20*TONELADA!$B$56</f>
        <v>285.50088</v>
      </c>
      <c r="F20" s="25">
        <f>BUSHEL!F20*TONELADA!$B$56</f>
        <v>281.82648</v>
      </c>
      <c r="G20" s="33">
        <f>BUSHEL!G20*TONELADA!$B$56</f>
        <v>279.98928</v>
      </c>
      <c r="H20" s="81"/>
      <c r="I20" s="26">
        <f>BUSHEL!I20*TONELADA!$E$56</f>
        <v>284.33538</v>
      </c>
    </row>
    <row r="21" spans="1:9" ht="19.5" customHeight="1">
      <c r="A21" s="17" t="s">
        <v>16</v>
      </c>
      <c r="B21" s="27">
        <f>BUSHEL!B21*TONELADA!$B$56</f>
        <v>234.61043999999998</v>
      </c>
      <c r="C21" s="32">
        <f>BUSHEL!C21*TONELADA!$B$56</f>
        <v>261.06612</v>
      </c>
      <c r="D21" s="34">
        <f>BUSHEL!D21*TONELADA!$B$56</f>
        <v>243.24527999999998</v>
      </c>
      <c r="E21" s="25">
        <f>BUSHEL!E21*TONELADA!$B$56</f>
        <v>284.39856</v>
      </c>
      <c r="F21" s="25">
        <f>BUSHEL!F21*TONELADA!$B$56</f>
        <v>280.72416</v>
      </c>
      <c r="G21" s="33">
        <f>BUSHEL!G21*TONELADA!$B$56</f>
        <v>278.88696</v>
      </c>
      <c r="H21" s="29">
        <f>BUSHEL!H21*$E$56</f>
        <v>259.13986</v>
      </c>
      <c r="I21" s="26">
        <f>BUSHEL!I21*TONELADA!$E$56</f>
        <v>284.72906</v>
      </c>
    </row>
    <row r="22" spans="1:9" ht="19.5" customHeight="1">
      <c r="A22" s="23" t="s">
        <v>17</v>
      </c>
      <c r="B22" s="24"/>
      <c r="C22" s="32">
        <f>BUSHEL!C22*TONELADA!$B$56</f>
        <v>257.6673</v>
      </c>
      <c r="D22" s="52"/>
      <c r="E22" s="25">
        <f>BUSHEL!E22*TONELADA!$B$56</f>
        <v>283.66368</v>
      </c>
      <c r="F22" s="25">
        <f>BUSHEL!F22*TONELADA!$B$56</f>
        <v>279.98928</v>
      </c>
      <c r="G22" s="33">
        <f>BUSHEL!G22*TONELADA!$B$56</f>
        <v>278.15208</v>
      </c>
      <c r="H22" s="81"/>
      <c r="I22" s="26">
        <f>BUSHEL!I22*TONELADA!$E$56</f>
        <v>282.36697999999996</v>
      </c>
    </row>
    <row r="23" spans="1:9" ht="19.5" customHeight="1">
      <c r="A23" s="17" t="s">
        <v>18</v>
      </c>
      <c r="B23" s="27">
        <f>BUSHEL!B23*TONELADA!$B$56</f>
        <v>237.4581</v>
      </c>
      <c r="C23" s="32">
        <f>BUSHEL!C23*TONELADA!$B$56</f>
        <v>257.6673</v>
      </c>
      <c r="D23" s="34">
        <f>BUSHEL!D23*TONELADA!$B$56</f>
        <v>246.91968</v>
      </c>
      <c r="E23" s="25">
        <f>BUSHEL!E23*TONELADA!$B$56</f>
        <v>283.66368</v>
      </c>
      <c r="F23" s="25">
        <f>BUSHEL!F23*TONELADA!$B$56</f>
        <v>279.98928</v>
      </c>
      <c r="G23" s="33">
        <f>BUSHEL!G23*TONELADA!$B$56</f>
        <v>278.15208</v>
      </c>
      <c r="H23" s="29">
        <f>BUSHEL!H23*$E$56</f>
        <v>256.77778</v>
      </c>
      <c r="I23" s="26">
        <f>BUSHEL!I23*TONELADA!$E$56</f>
        <v>282.36697999999996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242.23481999999998</v>
      </c>
      <c r="C25" s="31"/>
      <c r="D25" s="34">
        <f>IF(BUSHEL!D25&gt;0,BUSHEL!D25*TONELADA!$B$56,"")</f>
        <v>252.06384</v>
      </c>
      <c r="E25" s="30"/>
      <c r="F25" s="30"/>
      <c r="G25" s="35"/>
      <c r="H25" s="29">
        <f>BUSHEL!H25*$E$56</f>
        <v>224.10234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250.13478</v>
      </c>
      <c r="C28" s="32"/>
      <c r="D28" s="34">
        <f>IF(BUSHEL!D28&gt;0,BUSHEL!D28*TONELADA!$B$56,"")</f>
        <v>259.59636</v>
      </c>
      <c r="E28" s="32"/>
      <c r="F28" s="32"/>
      <c r="G28" s="36"/>
      <c r="H28" s="29">
        <f>BUSHEL!H28*$E$56</f>
        <v>216.62241999999998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256.38126</v>
      </c>
      <c r="C30" s="31"/>
      <c r="D30" s="34">
        <f>IF(BUSHEL!D30&gt;0,BUSHEL!D30*TONELADA!$B$56,"")</f>
        <v>264.92424</v>
      </c>
      <c r="E30" s="31"/>
      <c r="F30" s="31"/>
      <c r="G30" s="35"/>
      <c r="H30" s="29">
        <f>BUSHEL!H30*$E$56</f>
        <v>220.85448</v>
      </c>
      <c r="I30" s="30"/>
    </row>
    <row r="31" spans="1:9" ht="19.5" customHeight="1">
      <c r="A31" s="17" t="s">
        <v>16</v>
      </c>
      <c r="B31" s="27">
        <f>BUSHEL!B31*TONELADA!$B$56</f>
        <v>261.70914</v>
      </c>
      <c r="C31" s="31"/>
      <c r="D31" s="34">
        <f>IF(BUSHEL!D31&gt;0,BUSHEL!D31*TONELADA!$B$56,"")</f>
        <v>266.57772</v>
      </c>
      <c r="E31" s="31"/>
      <c r="F31" s="31"/>
      <c r="G31" s="35"/>
      <c r="H31" s="29">
        <f>BUSHEL!H31*$E$56</f>
        <v>224.00392</v>
      </c>
      <c r="I31" s="30"/>
    </row>
    <row r="32" spans="1:9" ht="19.5" customHeight="1">
      <c r="A32" s="17" t="s">
        <v>18</v>
      </c>
      <c r="B32" s="27">
        <f>BUSHEL!B32*TONELADA!$B$56</f>
        <v>262.81146</v>
      </c>
      <c r="C32" s="31"/>
      <c r="D32" s="34">
        <f>IF(BUSHEL!D32&gt;0,BUSHEL!D32*TONELADA!$B$56,"")</f>
        <v>267.3126</v>
      </c>
      <c r="E32" s="31"/>
      <c r="F32" s="31"/>
      <c r="G32" s="35"/>
      <c r="H32" s="29">
        <f>BUSHEL!H32*$E$56</f>
        <v>226.85809999999998</v>
      </c>
      <c r="I32" s="30"/>
    </row>
    <row r="33" spans="1:9" ht="19.5" customHeight="1">
      <c r="A33" s="17" t="s">
        <v>20</v>
      </c>
      <c r="B33" s="27">
        <f>BUSHEL!B33*TONELADA!$B$56</f>
        <v>266.8533</v>
      </c>
      <c r="C33" s="31"/>
      <c r="D33" s="34">
        <f>IF(BUSHEL!D33&gt;0,BUSHEL!D33*TONELADA!$B$56,"")</f>
        <v>269.42538</v>
      </c>
      <c r="E33" s="31"/>
      <c r="F33" s="31"/>
      <c r="G33" s="35"/>
      <c r="H33" s="29">
        <f>BUSHEL!H33*$E$56</f>
        <v>218.9845</v>
      </c>
      <c r="I33" s="30"/>
    </row>
    <row r="34" spans="1:9" ht="19.5" customHeight="1">
      <c r="A34" s="17" t="s">
        <v>23</v>
      </c>
      <c r="B34" s="27">
        <f>BUSHEL!B34*TONELADA!$B$56</f>
        <v>272.18118</v>
      </c>
      <c r="C34" s="32"/>
      <c r="D34" s="34">
        <f>IF(BUSHEL!D34&gt;0,BUSHEL!D34*TONELADA!$B$56,"")</f>
        <v>273.09978</v>
      </c>
      <c r="E34" s="32"/>
      <c r="F34" s="32"/>
      <c r="G34" s="36"/>
      <c r="H34" s="29">
        <f>BUSHEL!H34*$E$56</f>
        <v>216.81925999999999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274.38581999999997</v>
      </c>
      <c r="C36" s="31"/>
      <c r="D36" s="34"/>
      <c r="E36" s="31"/>
      <c r="F36" s="31"/>
      <c r="G36" s="35"/>
      <c r="H36" s="29">
        <f>BUSHEL!H36*$E$56</f>
        <v>221.14973999999998</v>
      </c>
      <c r="I36" s="30"/>
    </row>
    <row r="37" spans="1:9" ht="19.5" customHeight="1">
      <c r="A37" s="17" t="s">
        <v>16</v>
      </c>
      <c r="B37" s="27">
        <f>BUSHEL!B37*TONELADA!$B$56</f>
        <v>276.22302</v>
      </c>
      <c r="C37" s="31"/>
      <c r="D37" s="34"/>
      <c r="E37" s="31"/>
      <c r="F37" s="31"/>
      <c r="G37" s="35"/>
      <c r="H37" s="29">
        <f>BUSHEL!H37*$E$56</f>
        <v>223.9055</v>
      </c>
      <c r="I37" s="30"/>
    </row>
    <row r="38" spans="1:9" ht="19.5" customHeight="1">
      <c r="A38" s="17" t="s">
        <v>18</v>
      </c>
      <c r="B38" s="27">
        <f>BUSHEL!B38*TONELADA!$B$56</f>
        <v>270.98699999999997</v>
      </c>
      <c r="C38" s="31"/>
      <c r="D38" s="34"/>
      <c r="E38" s="31"/>
      <c r="F38" s="31"/>
      <c r="G38" s="35"/>
      <c r="H38" s="29">
        <f>BUSHEL!H38*$E$56</f>
        <v>225.3818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217.40977999999998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213.27614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221.34658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214.65401999999997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72</v>
      </c>
      <c r="C5" s="24" t="s">
        <v>138</v>
      </c>
    </row>
    <row r="6" spans="1:3" ht="15">
      <c r="A6" s="80" t="s">
        <v>40</v>
      </c>
      <c r="B6" s="89">
        <v>72</v>
      </c>
      <c r="C6" s="89" t="s">
        <v>138</v>
      </c>
    </row>
    <row r="7" spans="1:3" ht="15">
      <c r="A7" s="87" t="s">
        <v>41</v>
      </c>
      <c r="B7" s="24">
        <v>55</v>
      </c>
      <c r="C7" s="24" t="s">
        <v>139</v>
      </c>
    </row>
    <row r="8" spans="1:3" ht="15">
      <c r="A8" s="80" t="s">
        <v>42</v>
      </c>
      <c r="B8" s="89">
        <v>55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115</v>
      </c>
      <c r="C7" s="84">
        <f>B7+B24</f>
        <v>105</v>
      </c>
      <c r="D7" s="83">
        <f>B7+B23</f>
        <v>100</v>
      </c>
      <c r="E7" s="98" t="s">
        <v>138</v>
      </c>
    </row>
    <row r="8" spans="1:5" ht="15">
      <c r="A8" s="76" t="s">
        <v>39</v>
      </c>
      <c r="B8" s="24">
        <v>112</v>
      </c>
      <c r="C8" s="63">
        <f>B8+B24</f>
        <v>102</v>
      </c>
      <c r="D8" s="63">
        <f>B8+B23</f>
        <v>97</v>
      </c>
      <c r="E8" s="24" t="s">
        <v>138</v>
      </c>
    </row>
    <row r="9" spans="1:5" ht="15">
      <c r="A9" s="77" t="s">
        <v>40</v>
      </c>
      <c r="B9" s="89">
        <v>100</v>
      </c>
      <c r="C9" s="89">
        <f>B9+B24</f>
        <v>90</v>
      </c>
      <c r="D9" s="89">
        <f>B9+B23</f>
        <v>85</v>
      </c>
      <c r="E9" s="98" t="s">
        <v>138</v>
      </c>
    </row>
    <row r="10" spans="1:5" ht="15">
      <c r="A10" s="76" t="s">
        <v>41</v>
      </c>
      <c r="B10" s="24">
        <v>100</v>
      </c>
      <c r="C10" s="24">
        <f>B10+B24</f>
        <v>90</v>
      </c>
      <c r="D10" s="24">
        <f>B10+B23</f>
        <v>85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-15</v>
      </c>
    </row>
    <row r="24" spans="1:2" ht="15">
      <c r="A24" s="66">
        <v>0.115</v>
      </c>
      <c r="B24" s="67">
        <v>-10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64</v>
      </c>
      <c r="C7" s="91" t="s">
        <v>138</v>
      </c>
    </row>
    <row r="8" spans="1:3" ht="15">
      <c r="A8" s="88" t="s">
        <v>40</v>
      </c>
      <c r="B8" s="89">
        <v>65</v>
      </c>
      <c r="C8" s="89" t="s">
        <v>138</v>
      </c>
    </row>
    <row r="9" spans="1:3" ht="15">
      <c r="A9" s="76" t="s">
        <v>41</v>
      </c>
      <c r="B9" s="24">
        <v>65</v>
      </c>
      <c r="C9" s="24" t="s">
        <v>139</v>
      </c>
    </row>
    <row r="10" spans="1:3" ht="15">
      <c r="A10" s="80" t="s">
        <v>42</v>
      </c>
      <c r="B10" s="89">
        <v>65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152</v>
      </c>
      <c r="E4" s="73">
        <v>638.5</v>
      </c>
      <c r="F4" t="s">
        <v>65</v>
      </c>
      <c r="G4" t="s">
        <v>64</v>
      </c>
      <c r="H4" t="s">
        <v>152</v>
      </c>
      <c r="I4">
        <v>662</v>
      </c>
      <c r="J4" t="s">
        <v>66</v>
      </c>
      <c r="K4" t="s">
        <v>67</v>
      </c>
      <c r="L4" t="s">
        <v>152</v>
      </c>
      <c r="M4" s="73">
        <v>658.25</v>
      </c>
    </row>
    <row r="5" spans="2:13" ht="15">
      <c r="B5" t="s">
        <v>68</v>
      </c>
      <c r="C5" t="s">
        <v>69</v>
      </c>
      <c r="D5" t="s">
        <v>152</v>
      </c>
      <c r="E5" s="73">
        <v>646.25</v>
      </c>
      <c r="F5" t="s">
        <v>70</v>
      </c>
      <c r="G5" t="s">
        <v>69</v>
      </c>
      <c r="H5" t="s">
        <v>152</v>
      </c>
      <c r="I5">
        <v>672</v>
      </c>
      <c r="J5" t="s">
        <v>71</v>
      </c>
      <c r="K5" t="s">
        <v>72</v>
      </c>
      <c r="L5" t="s">
        <v>152</v>
      </c>
      <c r="M5" s="73">
        <v>652.25</v>
      </c>
    </row>
    <row r="6" spans="2:13" ht="15">
      <c r="B6" t="s">
        <v>73</v>
      </c>
      <c r="C6" t="s">
        <v>74</v>
      </c>
      <c r="D6" t="s">
        <v>152</v>
      </c>
      <c r="E6" s="73">
        <v>659.25</v>
      </c>
      <c r="F6" t="s">
        <v>75</v>
      </c>
      <c r="G6" t="s">
        <v>74</v>
      </c>
      <c r="H6" t="s">
        <v>152</v>
      </c>
      <c r="I6">
        <v>686</v>
      </c>
      <c r="J6" t="s">
        <v>76</v>
      </c>
      <c r="K6" t="s">
        <v>77</v>
      </c>
      <c r="L6" t="s">
        <v>152</v>
      </c>
      <c r="M6" s="73">
        <v>569.25</v>
      </c>
    </row>
    <row r="7" spans="2:13" ht="15">
      <c r="B7" t="s">
        <v>78</v>
      </c>
      <c r="C7" t="s">
        <v>79</v>
      </c>
      <c r="D7" t="s">
        <v>152</v>
      </c>
      <c r="E7" s="73">
        <v>680.75</v>
      </c>
      <c r="F7" t="s">
        <v>80</v>
      </c>
      <c r="G7" t="s">
        <v>79</v>
      </c>
      <c r="H7" t="s">
        <v>152</v>
      </c>
      <c r="I7" s="73">
        <v>706.5</v>
      </c>
      <c r="J7" t="s">
        <v>81</v>
      </c>
      <c r="K7" t="s">
        <v>82</v>
      </c>
      <c r="L7" t="s">
        <v>152</v>
      </c>
      <c r="M7" s="73">
        <v>550.25</v>
      </c>
    </row>
    <row r="8" spans="2:13" ht="15">
      <c r="B8" t="s">
        <v>83</v>
      </c>
      <c r="C8" t="s">
        <v>84</v>
      </c>
      <c r="D8" t="s">
        <v>152</v>
      </c>
      <c r="E8" s="73">
        <v>697.75</v>
      </c>
      <c r="F8" t="s">
        <v>85</v>
      </c>
      <c r="G8" t="s">
        <v>84</v>
      </c>
      <c r="H8" t="s">
        <v>152</v>
      </c>
      <c r="I8">
        <v>721</v>
      </c>
      <c r="J8" t="s">
        <v>86</v>
      </c>
      <c r="K8" t="s">
        <v>87</v>
      </c>
      <c r="L8" t="s">
        <v>152</v>
      </c>
      <c r="M8">
        <v>561</v>
      </c>
    </row>
    <row r="9" spans="2:13" ht="15">
      <c r="B9" t="s">
        <v>88</v>
      </c>
      <c r="C9" t="s">
        <v>89</v>
      </c>
      <c r="D9" t="s">
        <v>152</v>
      </c>
      <c r="E9" s="73">
        <v>712.25</v>
      </c>
      <c r="F9" t="s">
        <v>90</v>
      </c>
      <c r="G9" t="s">
        <v>89</v>
      </c>
      <c r="H9" t="s">
        <v>152</v>
      </c>
      <c r="I9" s="73">
        <v>725.5</v>
      </c>
      <c r="J9" t="s">
        <v>91</v>
      </c>
      <c r="K9" t="s">
        <v>92</v>
      </c>
      <c r="L9" t="s">
        <v>152</v>
      </c>
      <c r="M9">
        <v>569</v>
      </c>
    </row>
    <row r="10" spans="2:13" ht="15">
      <c r="B10" t="s">
        <v>93</v>
      </c>
      <c r="C10" t="s">
        <v>94</v>
      </c>
      <c r="D10" t="s">
        <v>152</v>
      </c>
      <c r="E10" s="73">
        <v>715.25</v>
      </c>
      <c r="F10" t="s">
        <v>95</v>
      </c>
      <c r="G10" t="s">
        <v>94</v>
      </c>
      <c r="H10" t="s">
        <v>152</v>
      </c>
      <c r="I10" s="73">
        <v>727.5</v>
      </c>
      <c r="J10" t="s">
        <v>96</v>
      </c>
      <c r="K10" t="s">
        <v>97</v>
      </c>
      <c r="L10" t="s">
        <v>152</v>
      </c>
      <c r="M10" s="73">
        <v>576.25</v>
      </c>
    </row>
    <row r="11" spans="2:13" ht="15">
      <c r="B11" t="s">
        <v>113</v>
      </c>
      <c r="C11" t="s">
        <v>99</v>
      </c>
      <c r="D11" t="s">
        <v>152</v>
      </c>
      <c r="E11" s="73">
        <v>726.25</v>
      </c>
      <c r="F11" t="s">
        <v>98</v>
      </c>
      <c r="G11" t="s">
        <v>99</v>
      </c>
      <c r="H11" t="s">
        <v>152</v>
      </c>
      <c r="I11" s="73">
        <v>733.25</v>
      </c>
      <c r="J11" t="s">
        <v>100</v>
      </c>
      <c r="K11" t="s">
        <v>101</v>
      </c>
      <c r="L11" t="s">
        <v>152</v>
      </c>
      <c r="M11" s="73">
        <v>556.25</v>
      </c>
    </row>
    <row r="12" spans="2:13" ht="15">
      <c r="B12" t="s">
        <v>114</v>
      </c>
      <c r="C12" t="s">
        <v>119</v>
      </c>
      <c r="D12" t="s">
        <v>152</v>
      </c>
      <c r="E12" s="73">
        <v>740.75</v>
      </c>
      <c r="F12" t="s">
        <v>123</v>
      </c>
      <c r="G12" t="s">
        <v>119</v>
      </c>
      <c r="H12" t="s">
        <v>152</v>
      </c>
      <c r="I12" s="73">
        <v>743.25</v>
      </c>
      <c r="J12" t="s">
        <v>102</v>
      </c>
      <c r="K12" t="s">
        <v>103</v>
      </c>
      <c r="L12" t="s">
        <v>152</v>
      </c>
      <c r="M12" s="73">
        <v>550.75</v>
      </c>
    </row>
    <row r="13" spans="2:13" ht="15">
      <c r="B13" t="s">
        <v>115</v>
      </c>
      <c r="C13" t="s">
        <v>120</v>
      </c>
      <c r="D13" t="s">
        <v>152</v>
      </c>
      <c r="E13" s="73">
        <v>746.75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t="s">
        <v>152</v>
      </c>
      <c r="M13" s="73">
        <v>561.75</v>
      </c>
    </row>
    <row r="14" spans="2:13" ht="15">
      <c r="B14" t="s">
        <v>116</v>
      </c>
      <c r="C14" t="s">
        <v>121</v>
      </c>
      <c r="D14" t="s">
        <v>152</v>
      </c>
      <c r="E14" s="73">
        <v>751.75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t="s">
        <v>152</v>
      </c>
      <c r="M14" s="73">
        <v>568.75</v>
      </c>
    </row>
    <row r="15" spans="2:13" ht="15">
      <c r="B15" t="s">
        <v>117</v>
      </c>
      <c r="C15" t="s">
        <v>122</v>
      </c>
      <c r="D15" t="s">
        <v>152</v>
      </c>
      <c r="E15" s="73">
        <v>737.5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t="s">
        <v>152</v>
      </c>
      <c r="M15" s="73">
        <v>572.5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t="s">
        <v>152</v>
      </c>
      <c r="M16" s="73">
        <v>552.25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t="s">
        <v>152</v>
      </c>
      <c r="M17" s="73">
        <v>541.75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152</v>
      </c>
      <c r="M18" s="73">
        <v>562.25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152</v>
      </c>
      <c r="M19" s="73">
        <v>545.25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153</v>
      </c>
      <c r="E25" s="59">
        <v>5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Jueves</v>
      </c>
      <c r="B2">
        <f>TONELADA!I9</f>
        <v>5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karina</cp:lastModifiedBy>
  <dcterms:created xsi:type="dcterms:W3CDTF">2011-07-18T14:17:59Z</dcterms:created>
  <dcterms:modified xsi:type="dcterms:W3CDTF">2012-04-06T18:52:30Z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