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'BUSHEL'!$A$1:$I$50</definedName>
    <definedName name="_xlnm.Print_Area" localSheetId="5">'Datos'!$A$1:$M$24</definedName>
  </definedNames>
  <calcPr fullCalcOnLoad="1"/>
</workbook>
</file>

<file path=xl/sharedStrings.xml><?xml version="1.0" encoding="utf-8"?>
<sst xmlns="http://schemas.openxmlformats.org/spreadsheetml/2006/main" count="270" uniqueCount="144">
  <si>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</si>
  <si>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</si>
  <si>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</si>
  <si>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</si>
  <si>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</si>
  <si>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</si>
  <si>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</si>
  <si>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</si>
  <si>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</si>
  <si>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</si>
  <si>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</si>
  <si>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</si>
  <si>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</si>
  <si>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</si>
  <si>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</si>
  <si>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</si>
  <si>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</si>
  <si>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</si>
  <si>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</si>
  <si>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</si>
  <si>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</si>
  <si>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</si>
  <si>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</si>
  <si>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</si>
  <si>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</si>
  <si>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</si>
  <si>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</si>
  <si>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</si>
  <si>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</si>
  <si>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</si>
  <si>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</si>
  <si>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</si>
  <si>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</si>
  <si>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</si>
  <si>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SRW</t>
  </si>
  <si>
    <t>Contrato</t>
  </si>
  <si>
    <t>Futuro</t>
  </si>
  <si>
    <t>Enero</t>
  </si>
  <si>
    <t>Febrero</t>
  </si>
  <si>
    <t>Marzo</t>
  </si>
  <si>
    <t>Abril</t>
  </si>
  <si>
    <t>Mayo</t>
  </si>
  <si>
    <t>Junio</t>
  </si>
  <si>
    <t>Julio</t>
  </si>
  <si>
    <t xml:space="preserve"> +U</t>
  </si>
  <si>
    <t>Septiembre</t>
  </si>
  <si>
    <t>Octubre</t>
  </si>
  <si>
    <t xml:space="preserve"> +Z</t>
  </si>
  <si>
    <t>Noviembre</t>
  </si>
  <si>
    <t>Diciembre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</si>
  <si>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</si>
  <si>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</si>
  <si>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</si>
  <si>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</si>
  <si>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</si>
  <si>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</si>
  <si>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</si>
  <si>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Agosto</t>
  </si>
  <si>
    <t>Premios/descuentos</t>
  </si>
  <si>
    <t xml:space="preserve"> --</t>
  </si>
  <si>
    <t>--</t>
  </si>
  <si>
    <t>MAÍZ</t>
  </si>
  <si>
    <t>YELLOW Nro. 2</t>
  </si>
  <si>
    <t>Enero 2011</t>
  </si>
  <si>
    <t>datos</t>
  </si>
  <si>
    <t>srw</t>
  </si>
  <si>
    <t>hrw</t>
  </si>
  <si>
    <t>corn</t>
  </si>
  <si>
    <t>Name</t>
  </si>
  <si>
    <t>Cls.Dat</t>
  </si>
  <si>
    <t>Close</t>
  </si>
  <si>
    <t>/WN1</t>
  </si>
  <si>
    <t xml:space="preserve">WHEAT JUL1/d    </t>
  </si>
  <si>
    <t>/KWN1</t>
  </si>
  <si>
    <t>/CN1</t>
  </si>
  <si>
    <t xml:space="preserve">CORN JUL1/d     </t>
  </si>
  <si>
    <t>/WU1</t>
  </si>
  <si>
    <t xml:space="preserve">WHEAT SEP1/d    </t>
  </si>
  <si>
    <t>/KWU1</t>
  </si>
  <si>
    <t>/CU1</t>
  </si>
  <si>
    <t xml:space="preserve">CORN SEP1/d     </t>
  </si>
  <si>
    <t>/WZ1</t>
  </si>
  <si>
    <t xml:space="preserve">WHEAT DEC1/d    </t>
  </si>
  <si>
    <t>/KWZ1</t>
  </si>
  <si>
    <t>/CZ1</t>
  </si>
  <si>
    <t xml:space="preserve">CORN DEC1/d     </t>
  </si>
  <si>
    <t>/WH2</t>
  </si>
  <si>
    <t xml:space="preserve">WHEAT MAR2/d    </t>
  </si>
  <si>
    <t>/KWH2</t>
  </si>
  <si>
    <t>/CH2</t>
  </si>
  <si>
    <t xml:space="preserve">CORN MAR2/d     </t>
  </si>
  <si>
    <t>/WK2</t>
  </si>
  <si>
    <t xml:space="preserve">WHEAT MAY2/d    </t>
  </si>
  <si>
    <t>/KWK2</t>
  </si>
  <si>
    <t>/CK2</t>
  </si>
  <si>
    <t xml:space="preserve">CORN MAY2/d     </t>
  </si>
  <si>
    <t>/WN2</t>
  </si>
  <si>
    <t xml:space="preserve">WHEAT JUL2/d    </t>
  </si>
  <si>
    <t>/KWN2</t>
  </si>
  <si>
    <t>/CN2</t>
  </si>
  <si>
    <t xml:space="preserve">CORN JUL2/d     </t>
  </si>
  <si>
    <t>/WU2</t>
  </si>
  <si>
    <t xml:space="preserve">WHEAT SEP2/d    </t>
  </si>
  <si>
    <t>/KWU2</t>
  </si>
  <si>
    <t>/CU2</t>
  </si>
  <si>
    <t xml:space="preserve">CORN SEP2/d     </t>
  </si>
  <si>
    <t>/WZ2</t>
  </si>
  <si>
    <t xml:space="preserve">WHEAT DEC2/d    </t>
  </si>
  <si>
    <t>/KWZ2</t>
  </si>
  <si>
    <t>/CZ2</t>
  </si>
  <si>
    <t xml:space="preserve">CORN DEC2/d     </t>
  </si>
  <si>
    <t>/WH3</t>
  </si>
  <si>
    <t xml:space="preserve">WHEAT MAR3/d    </t>
  </si>
  <si>
    <t>/KWH3</t>
  </si>
  <si>
    <t>/CH3</t>
  </si>
  <si>
    <t xml:space="preserve">CORN MAR3/d     </t>
  </si>
  <si>
    <t>/WK3</t>
  </si>
  <si>
    <t xml:space="preserve">WHEAT MAY3/d    </t>
  </si>
  <si>
    <t>/KWK3</t>
  </si>
  <si>
    <t>/CK3</t>
  </si>
  <si>
    <t xml:space="preserve">CORN MAY3/d     </t>
  </si>
  <si>
    <t>/WN3</t>
  </si>
  <si>
    <t xml:space="preserve">WHEAT JUL3/d    </t>
  </si>
  <si>
    <t>/KWN3</t>
  </si>
  <si>
    <t>/CN3</t>
  </si>
  <si>
    <t xml:space="preserve">CORN JUL3/d     </t>
  </si>
  <si>
    <t>/KWU3</t>
  </si>
  <si>
    <t xml:space="preserve">WHEAT SEP3/d    </t>
  </si>
  <si>
    <t xml:space="preserve">           </t>
  </si>
  <si>
    <t>/CU3</t>
  </si>
  <si>
    <t xml:space="preserve">CORN SEP3/d     </t>
  </si>
  <si>
    <t>/CZ3</t>
  </si>
  <si>
    <t xml:space="preserve">CORN DEC3/d     </t>
  </si>
  <si>
    <t>/CN4</t>
  </si>
  <si>
    <t xml:space="preserve">CORN JUL4/d     </t>
  </si>
  <si>
    <t>/CZ4</t>
  </si>
  <si>
    <t xml:space="preserve">CORN DEC4/d     </t>
  </si>
  <si>
    <t>NOMBRE DIA</t>
  </si>
  <si>
    <t>NRO</t>
  </si>
  <si>
    <t>COLOCAR FECHA</t>
  </si>
  <si>
    <t>MES</t>
  </si>
  <si>
    <t>año</t>
  </si>
  <si>
    <t xml:space="preserve"> +N</t>
  </si>
  <si>
    <t>Jueves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</si>
</sst>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0.00000"/>
    <numFmt numFmtId="173" formatCode="dd/mm/yy"/>
    <numFmt numFmtId="174" formatCode="d&quot; de &quot;mmm&quot; de &quot;yy"/>
  </numFmts>
  <fonts count="44">
    <font>
      <sz val="12"/>
      <name val="Arial"/>
      <family val="2"/>
    </font>
    <font>
      <sz val="10"/>
      <name val="Arial"/>
      <family val="0"/>
    </font>
    <font>
      <sz val="10"/>
      <name val="Courier New"/>
      <family val="3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8"/>
      <name val="Arial"/>
      <family val="2"/>
    </font>
    <font>
      <u val="single"/>
      <sz val="9"/>
      <color indexed="12"/>
      <name val="Arial"/>
      <family val="2"/>
    </font>
    <font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9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4" fontId="5" fillId="33" borderId="15" xfId="0" applyNumberFormat="1" applyFont="1" applyFill="1" applyBorder="1" applyAlignment="1" applyProtection="1">
      <alignment horizontal="right" vertical="center"/>
      <protection/>
    </xf>
    <xf numFmtId="4" fontId="5" fillId="33" borderId="18" xfId="0" applyNumberFormat="1" applyFont="1" applyFill="1" applyBorder="1" applyAlignment="1" applyProtection="1">
      <alignment horizontal="right" vertical="center"/>
      <protection/>
    </xf>
    <xf numFmtId="4" fontId="5" fillId="33" borderId="19" xfId="0" applyNumberFormat="1" applyFont="1" applyFill="1" applyBorder="1" applyAlignment="1" applyProtection="1">
      <alignment horizontal="right" vertical="center"/>
      <protection/>
    </xf>
    <xf numFmtId="4" fontId="5" fillId="33" borderId="20" xfId="0" applyNumberFormat="1" applyFont="1" applyFill="1" applyBorder="1" applyAlignment="1" applyProtection="1">
      <alignment horizontal="right" vertical="center"/>
      <protection/>
    </xf>
    <xf numFmtId="4" fontId="5" fillId="33" borderId="21" xfId="0" applyNumberFormat="1" applyFont="1" applyFill="1" applyBorder="1" applyAlignment="1" applyProtection="1">
      <alignment horizontal="right" vertical="center"/>
      <protection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" fontId="5" fillId="0" borderId="20" xfId="0" applyNumberFormat="1" applyFont="1" applyBorder="1" applyAlignment="1">
      <alignment horizontal="right" vertical="center"/>
    </xf>
    <xf numFmtId="0" fontId="0" fillId="0" borderId="21" xfId="0" applyBorder="1" applyAlignment="1">
      <alignment horizontal="center" vertical="center"/>
    </xf>
    <xf numFmtId="4" fontId="7" fillId="0" borderId="18" xfId="0" applyNumberFormat="1" applyFont="1" applyBorder="1" applyAlignment="1" applyProtection="1">
      <alignment horizontal="right" vertical="center"/>
      <protection/>
    </xf>
    <xf numFmtId="4" fontId="7" fillId="0" borderId="15" xfId="0" applyNumberFormat="1" applyFont="1" applyBorder="1" applyAlignment="1" applyProtection="1">
      <alignment horizontal="right" vertical="center"/>
      <protection/>
    </xf>
    <xf numFmtId="4" fontId="7" fillId="0" borderId="20" xfId="0" applyNumberFormat="1" applyFont="1" applyFill="1" applyBorder="1" applyAlignment="1" applyProtection="1">
      <alignment horizontal="right" vertical="center"/>
      <protection/>
    </xf>
    <xf numFmtId="4" fontId="5" fillId="0" borderId="15" xfId="0" applyNumberFormat="1" applyFont="1" applyBorder="1" applyAlignment="1">
      <alignment horizontal="right" vertical="center"/>
    </xf>
    <xf numFmtId="4" fontId="5" fillId="0" borderId="15" xfId="0" applyNumberFormat="1" applyFont="1" applyBorder="1" applyAlignment="1" applyProtection="1">
      <alignment horizontal="right" vertical="center"/>
      <protection/>
    </xf>
    <xf numFmtId="4" fontId="5" fillId="0" borderId="19" xfId="0" applyNumberFormat="1" applyFont="1" applyBorder="1" applyAlignment="1" applyProtection="1">
      <alignment horizontal="right" vertical="center"/>
      <protection/>
    </xf>
    <xf numFmtId="4" fontId="5" fillId="0" borderId="21" xfId="0" applyNumberFormat="1" applyFont="1" applyBorder="1" applyAlignment="1" applyProtection="1">
      <alignment horizontal="right" vertical="center"/>
      <protection/>
    </xf>
    <xf numFmtId="4" fontId="5" fillId="34" borderId="15" xfId="0" applyNumberFormat="1" applyFont="1" applyFill="1" applyBorder="1" applyAlignment="1" applyProtection="1">
      <alignment horizontal="right" vertical="center"/>
      <protection/>
    </xf>
    <xf numFmtId="4" fontId="5" fillId="0" borderId="18" xfId="0" applyNumberFormat="1" applyFont="1" applyBorder="1" applyAlignment="1">
      <alignment horizontal="right" vertical="center"/>
    </xf>
    <xf numFmtId="4" fontId="5" fillId="34" borderId="18" xfId="0" applyNumberFormat="1" applyFont="1" applyFill="1" applyBorder="1" applyAlignment="1" applyProtection="1">
      <alignment horizontal="right" vertical="center"/>
      <protection/>
    </xf>
    <xf numFmtId="4" fontId="7" fillId="34" borderId="18" xfId="0" applyNumberFormat="1" applyFont="1" applyFill="1" applyBorder="1" applyAlignment="1" applyProtection="1">
      <alignment horizontal="right" vertical="center"/>
      <protection/>
    </xf>
    <xf numFmtId="4" fontId="7" fillId="34" borderId="15" xfId="0" applyNumberFormat="1" applyFont="1" applyFill="1" applyBorder="1" applyAlignment="1" applyProtection="1">
      <alignment horizontal="right" vertical="center"/>
      <protection/>
    </xf>
    <xf numFmtId="4" fontId="7" fillId="34" borderId="20" xfId="0" applyNumberFormat="1" applyFont="1" applyFill="1" applyBorder="1" applyAlignment="1" applyProtection="1">
      <alignment horizontal="right" vertical="center"/>
      <protection/>
    </xf>
    <xf numFmtId="4" fontId="5" fillId="0" borderId="18" xfId="0" applyNumberFormat="1" applyFont="1" applyBorder="1" applyAlignment="1" applyProtection="1">
      <alignment horizontal="right" vertical="center"/>
      <protection/>
    </xf>
    <xf numFmtId="4" fontId="7" fillId="0" borderId="20" xfId="0" applyNumberFormat="1" applyFont="1" applyBorder="1" applyAlignment="1" applyProtection="1">
      <alignment horizontal="right" vertical="center"/>
      <protection/>
    </xf>
    <xf numFmtId="4" fontId="5" fillId="34" borderId="19" xfId="0" applyNumberFormat="1" applyFont="1" applyFill="1" applyBorder="1" applyAlignment="1" applyProtection="1">
      <alignment horizontal="right" vertical="center"/>
      <protection/>
    </xf>
    <xf numFmtId="4" fontId="5" fillId="34" borderId="20" xfId="0" applyNumberFormat="1" applyFont="1" applyFill="1" applyBorder="1" applyAlignment="1" applyProtection="1">
      <alignment horizontal="right" vertical="center"/>
      <protection/>
    </xf>
    <xf numFmtId="4" fontId="5" fillId="0" borderId="20" xfId="0" applyNumberFormat="1" applyFont="1" applyBorder="1" applyAlignment="1" applyProtection="1">
      <alignment horizontal="right" vertical="center"/>
      <protection/>
    </xf>
    <xf numFmtId="4" fontId="5" fillId="34" borderId="21" xfId="0" applyNumberFormat="1" applyFont="1" applyFill="1" applyBorder="1" applyAlignment="1" applyProtection="1">
      <alignment horizontal="right" vertical="center"/>
      <protection/>
    </xf>
    <xf numFmtId="4" fontId="5" fillId="34" borderId="22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5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left" vertical="center"/>
    </xf>
    <xf numFmtId="0" fontId="8" fillId="0" borderId="0" xfId="45" applyNumberFormat="1" applyFont="1" applyFill="1" applyBorder="1" applyAlignment="1" applyProtection="1">
      <alignment horizontal="left" vertical="center"/>
      <protection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9" fontId="10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0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72" fontId="0" fillId="0" borderId="0" xfId="0" applyNumberFormat="1" applyAlignment="1">
      <alignment horizontal="center" vertical="center"/>
    </xf>
    <xf numFmtId="9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35" borderId="15" xfId="0" applyFont="1" applyFill="1" applyBorder="1" applyAlignment="1">
      <alignment/>
    </xf>
    <xf numFmtId="0" fontId="0" fillId="35" borderId="15" xfId="0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9" fontId="5" fillId="0" borderId="15" xfId="0" applyNumberFormat="1" applyFont="1" applyBorder="1" applyAlignment="1">
      <alignment horizontal="center" vertical="center"/>
    </xf>
    <xf numFmtId="10" fontId="5" fillId="0" borderId="15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/>
    </xf>
    <xf numFmtId="1" fontId="0" fillId="35" borderId="15" xfId="0" applyNumberFormat="1" applyFont="1" applyFill="1" applyBorder="1" applyAlignment="1">
      <alignment horizontal="center" vertical="center"/>
    </xf>
    <xf numFmtId="0" fontId="0" fillId="35" borderId="15" xfId="0" applyFont="1" applyFill="1" applyBorder="1" applyAlignment="1">
      <alignment horizontal="center"/>
    </xf>
    <xf numFmtId="0" fontId="0" fillId="35" borderId="0" xfId="0" applyFont="1" applyFill="1" applyAlignment="1">
      <alignment/>
    </xf>
    <xf numFmtId="1" fontId="0" fillId="34" borderId="15" xfId="0" applyNumberFormat="1" applyFont="1" applyFill="1" applyBorder="1" applyAlignment="1">
      <alignment horizontal="center" vertical="center"/>
    </xf>
    <xf numFmtId="0" fontId="0" fillId="34" borderId="15" xfId="0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0" fillId="0" borderId="15" xfId="0" applyBorder="1" applyAlignment="1">
      <alignment horizontal="center"/>
    </xf>
    <xf numFmtId="10" fontId="0" fillId="0" borderId="0" xfId="0" applyNumberFormat="1" applyAlignment="1">
      <alignment/>
    </xf>
    <xf numFmtId="10" fontId="0" fillId="36" borderId="0" xfId="0" applyNumberFormat="1" applyFill="1" applyAlignment="1">
      <alignment/>
    </xf>
    <xf numFmtId="0" fontId="0" fillId="36" borderId="23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49" fontId="0" fillId="35" borderId="15" xfId="0" applyNumberFormat="1" applyFont="1" applyFill="1" applyBorder="1" applyAlignment="1">
      <alignment/>
    </xf>
    <xf numFmtId="0" fontId="0" fillId="0" borderId="0" xfId="0" applyFont="1" applyAlignment="1">
      <alignment/>
    </xf>
    <xf numFmtId="12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7" fillId="0" borderId="0" xfId="0" applyFont="1" applyAlignment="1">
      <alignment/>
    </xf>
    <xf numFmtId="174" fontId="0" fillId="0" borderId="0" xfId="0" applyNumberFormat="1" applyFont="1" applyAlignment="1">
      <alignment/>
    </xf>
    <xf numFmtId="12" fontId="0" fillId="0" borderId="0" xfId="0" applyNumberFormat="1" applyFont="1" applyAlignment="1">
      <alignment/>
    </xf>
    <xf numFmtId="0" fontId="0" fillId="0" borderId="15" xfId="0" applyBorder="1" applyAlignment="1">
      <alignment/>
    </xf>
    <xf numFmtId="15" fontId="0" fillId="0" borderId="0" xfId="0" applyNumberFormat="1" applyAlignment="1">
      <alignment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-definido" xfId="52"/>
    <cellStyle name="Normal 2" xfId="53"/>
    <cellStyle name="Normal 3" xfId="54"/>
    <cellStyle name="Normal 4" xfId="55"/>
    <cellStyle name="Normal 5" xfId="56"/>
    <cellStyle name="Normal 6" xfId="57"/>
    <cellStyle name="Normal 7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45</xdr:row>
      <xdr:rowOff>200025</xdr:rowOff>
    </xdr:from>
    <xdr:to>
      <xdr:col>8</xdr:col>
      <xdr:colOff>657225</xdr:colOff>
      <xdr:row>51</xdr:row>
      <xdr:rowOff>142875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10972800"/>
          <a:ext cx="24098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2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18859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zoomScale="85" zoomScaleNormal="85" zoomScalePageLayoutView="0" workbookViewId="0" topLeftCell="A1">
      <selection activeCell="D8" sqref="D8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10546875" style="1" customWidth="1"/>
    <col min="6" max="7" width="12.9960937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18">
      <c r="A5" s="2"/>
      <c r="B5" s="2"/>
      <c r="C5" s="2"/>
      <c r="D5" s="2"/>
      <c r="E5" s="2"/>
      <c r="F5" s="2"/>
      <c r="G5" s="2"/>
      <c r="H5" s="2"/>
      <c r="I5" s="2"/>
    </row>
    <row r="6" spans="1:9" ht="18">
      <c r="A6" s="2"/>
      <c r="B6" s="2"/>
      <c r="C6" s="2"/>
      <c r="D6" s="2"/>
      <c r="E6" s="2"/>
      <c r="F6" s="2"/>
      <c r="G6" s="2"/>
      <c r="H6" s="2"/>
      <c r="I6" s="2"/>
    </row>
    <row r="7" spans="1:9" ht="6.75" customHeight="1">
      <c r="A7" s="3"/>
      <c r="B7" s="3"/>
      <c r="C7" s="3"/>
      <c r="D7" s="3"/>
      <c r="E7" s="3"/>
      <c r="F7" s="3"/>
      <c r="G7" s="3"/>
      <c r="H7" s="3"/>
      <c r="I7" s="3"/>
    </row>
    <row r="8" spans="4:9" ht="15.75">
      <c r="D8" s="4" t="str">
        <f>Datos!G26</f>
        <v>Julio</v>
      </c>
      <c r="E8" s="4">
        <f>Datos!I26</f>
        <v>2011</v>
      </c>
      <c r="F8" s="3"/>
      <c r="G8" s="3"/>
      <c r="H8" s="3" t="str">
        <f>Datos!D26</f>
        <v>Jueves</v>
      </c>
      <c r="I8" s="5">
        <f>Datos!E26</f>
        <v>7</v>
      </c>
    </row>
    <row r="9" spans="1:9" ht="6" customHeight="1">
      <c r="A9" s="3"/>
      <c r="B9" s="3"/>
      <c r="C9" s="3"/>
      <c r="D9" s="3"/>
      <c r="E9" s="3"/>
      <c r="F9" s="3"/>
      <c r="G9" s="3"/>
      <c r="H9" s="3"/>
      <c r="I9" s="3"/>
    </row>
    <row r="10" spans="2:9" ht="15.75">
      <c r="B10" s="6"/>
      <c r="C10" s="6"/>
      <c r="D10" s="6" t="s">
        <v>0</v>
      </c>
      <c r="E10" s="6"/>
      <c r="F10" s="6"/>
      <c r="G10" s="6"/>
      <c r="H10" s="6"/>
      <c r="I10" s="6"/>
    </row>
    <row r="11" spans="2:9" ht="15.75">
      <c r="B11" s="6"/>
      <c r="C11" s="6"/>
      <c r="D11" s="6"/>
      <c r="E11" s="6"/>
      <c r="F11" s="6"/>
      <c r="G11" s="6"/>
      <c r="H11" s="6"/>
      <c r="I11" s="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4" t="s">
        <v>1</v>
      </c>
      <c r="C13" s="94"/>
      <c r="D13" s="95" t="s">
        <v>1</v>
      </c>
      <c r="E13" s="95"/>
      <c r="F13" s="95"/>
      <c r="G13" s="95"/>
      <c r="H13" s="96" t="s">
        <v>2</v>
      </c>
      <c r="I13" s="96"/>
    </row>
    <row r="14" spans="1:9" ht="15.75">
      <c r="A14" s="9"/>
      <c r="B14" s="97" t="s">
        <v>3</v>
      </c>
      <c r="C14" s="97"/>
      <c r="D14" s="98" t="s">
        <v>4</v>
      </c>
      <c r="E14" s="98"/>
      <c r="F14" s="98"/>
      <c r="G14" s="98"/>
      <c r="H14" s="99" t="s">
        <v>5</v>
      </c>
      <c r="I14" s="99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2011</v>
      </c>
      <c r="B16" s="18"/>
      <c r="C16" s="19"/>
      <c r="D16" s="20"/>
      <c r="E16" s="19"/>
      <c r="F16" s="18"/>
      <c r="G16" s="21"/>
      <c r="H16" s="22"/>
      <c r="I16" s="18"/>
    </row>
    <row r="17" spans="1:9" ht="19.5" customHeight="1">
      <c r="A17" s="23" t="s">
        <v>12</v>
      </c>
      <c r="B17" s="24"/>
      <c r="C17" s="25"/>
      <c r="D17" s="26"/>
      <c r="E17" s="27"/>
      <c r="F17" s="28"/>
      <c r="G17" s="29"/>
      <c r="H17" s="26"/>
      <c r="I17" s="30"/>
    </row>
    <row r="18" spans="1:9" ht="19.5" customHeight="1">
      <c r="A18" s="23" t="s">
        <v>13</v>
      </c>
      <c r="B18" s="24"/>
      <c r="C18" s="25"/>
      <c r="D18" s="26"/>
      <c r="E18" s="27"/>
      <c r="F18" s="28"/>
      <c r="G18" s="29"/>
      <c r="H18" s="26"/>
      <c r="I18" s="30"/>
    </row>
    <row r="19" spans="1:9" ht="19.5" customHeight="1">
      <c r="A19" s="17" t="s">
        <v>14</v>
      </c>
      <c r="B19" s="31"/>
      <c r="C19" s="25"/>
      <c r="D19" s="32"/>
      <c r="E19" s="27"/>
      <c r="F19" s="28"/>
      <c r="G19" s="29"/>
      <c r="H19" s="33"/>
      <c r="I19" s="34"/>
    </row>
    <row r="20" spans="1:9" ht="19.5" customHeight="1">
      <c r="A20" s="17" t="s">
        <v>15</v>
      </c>
      <c r="B20" s="31"/>
      <c r="C20" s="35"/>
      <c r="D20" s="32"/>
      <c r="E20" s="27"/>
      <c r="F20" s="28"/>
      <c r="G20" s="29"/>
      <c r="H20" s="33"/>
      <c r="I20" s="34"/>
    </row>
    <row r="21" spans="1:9" ht="19.5" customHeight="1">
      <c r="A21" s="17" t="s">
        <v>16</v>
      </c>
      <c r="B21" s="31"/>
      <c r="C21" s="36"/>
      <c r="D21" s="32"/>
      <c r="E21" s="27"/>
      <c r="F21" s="28"/>
      <c r="G21" s="29"/>
      <c r="H21" s="33"/>
      <c r="I21" s="34"/>
    </row>
    <row r="22" spans="1:9" ht="19.5" customHeight="1">
      <c r="A22" s="17" t="s">
        <v>17</v>
      </c>
      <c r="B22" s="31"/>
      <c r="C22" s="36"/>
      <c r="D22" s="32"/>
      <c r="E22" s="37"/>
      <c r="F22" s="38"/>
      <c r="G22" s="39"/>
      <c r="H22" s="33"/>
      <c r="I22" s="34"/>
    </row>
    <row r="23" spans="1:9" ht="19.5" customHeight="1">
      <c r="A23" s="17" t="s">
        <v>18</v>
      </c>
      <c r="B23" s="31">
        <f>Datos!E4</f>
        <v>624.5</v>
      </c>
      <c r="C23" s="36">
        <f>B25+'Primas SRW'!B10</f>
        <v>709.5</v>
      </c>
      <c r="D23" s="32">
        <f>Datos!I4</f>
        <v>703.5</v>
      </c>
      <c r="E23" s="37">
        <f>D25+'Primas HRW'!B11</f>
        <v>809</v>
      </c>
      <c r="F23" s="38">
        <f>D25+'Primas HRW'!C11</f>
        <v>804</v>
      </c>
      <c r="G23" s="39">
        <f>D25+'Primas HRW'!D11</f>
        <v>804</v>
      </c>
      <c r="H23" s="33">
        <f>Datos!M4</f>
        <v>650</v>
      </c>
      <c r="I23" s="34">
        <f>H23+'Primas maíz'!B10</f>
        <v>728</v>
      </c>
    </row>
    <row r="24" spans="1:9" ht="19.5" customHeight="1">
      <c r="A24" s="17" t="s">
        <v>19</v>
      </c>
      <c r="B24" s="31"/>
      <c r="C24" s="36">
        <f>B25+'Primas SRW'!B11</f>
        <v>704.5</v>
      </c>
      <c r="D24" s="32"/>
      <c r="E24" s="37">
        <f>D25+'Primas HRW'!B12</f>
        <v>809</v>
      </c>
      <c r="F24" s="38">
        <f>D25+'Primas HRW'!C12</f>
        <v>804</v>
      </c>
      <c r="G24" s="39">
        <f>D25+'Primas HRW'!D12</f>
        <v>804</v>
      </c>
      <c r="H24" s="33"/>
      <c r="I24" s="34">
        <f>H25+'Primas maíz'!B11</f>
        <v>735</v>
      </c>
    </row>
    <row r="25" spans="1:9" ht="19.5" customHeight="1">
      <c r="A25" s="17" t="s">
        <v>20</v>
      </c>
      <c r="B25" s="31">
        <f>Datos!E5</f>
        <v>634.5</v>
      </c>
      <c r="C25" s="36">
        <f>B25+'Primas SRW'!B12</f>
        <v>709.5</v>
      </c>
      <c r="D25" s="32">
        <f>Datos!I5</f>
        <v>724</v>
      </c>
      <c r="E25" s="37">
        <f>D25+'Primas HRW'!B13</f>
        <v>814</v>
      </c>
      <c r="F25" s="38">
        <f>D25+'Primas HRW'!C13</f>
        <v>809</v>
      </c>
      <c r="G25" s="39">
        <f>D25+'Primas HRW'!D13</f>
        <v>809</v>
      </c>
      <c r="H25" s="33">
        <f>Datos!M5</f>
        <v>625</v>
      </c>
      <c r="I25" s="34">
        <f>H25+'Primas maíz'!B12</f>
        <v>725</v>
      </c>
    </row>
    <row r="26" spans="1:9" ht="19.5" customHeight="1">
      <c r="A26" s="17" t="s">
        <v>21</v>
      </c>
      <c r="B26" s="31"/>
      <c r="C26" s="36">
        <f>B28+'Primas SRW'!B13</f>
        <v>745.5</v>
      </c>
      <c r="D26" s="32"/>
      <c r="E26" s="37">
        <f>D28+'Primas HRW'!B14</f>
        <v>830.25</v>
      </c>
      <c r="F26" s="38">
        <f>D28+'Primas HRW'!C14</f>
        <v>825.25</v>
      </c>
      <c r="G26" s="39">
        <f>D28+'Primas HRW'!D14</f>
        <v>825.25</v>
      </c>
      <c r="H26" s="33"/>
      <c r="I26" s="34">
        <f>H28+'Primas maíz'!B13</f>
        <v>700.5</v>
      </c>
    </row>
    <row r="27" spans="1:9" ht="19.5" customHeight="1">
      <c r="A27" s="17" t="s">
        <v>22</v>
      </c>
      <c r="B27" s="31"/>
      <c r="C27" s="36">
        <f>B28+'Primas SRW'!B14</f>
        <v>755.5</v>
      </c>
      <c r="D27" s="32"/>
      <c r="E27" s="37">
        <f>D28+'Primas HRW'!B15</f>
        <v>835.25</v>
      </c>
      <c r="F27" s="38">
        <f>D28+'Primas HRW'!C15</f>
        <v>830.25</v>
      </c>
      <c r="G27" s="39">
        <f>D28+'Primas HRW'!D15</f>
        <v>830.25</v>
      </c>
      <c r="H27" s="33"/>
      <c r="I27" s="34">
        <f>H28+'Primas maíz'!B14</f>
        <v>700.5</v>
      </c>
    </row>
    <row r="28" spans="1:9" ht="19.5" customHeight="1">
      <c r="A28" s="17" t="s">
        <v>23</v>
      </c>
      <c r="B28" s="31">
        <f>Datos!E6</f>
        <v>675.5</v>
      </c>
      <c r="C28" s="40">
        <f>B28+'Primas SRW'!B15</f>
        <v>760.5</v>
      </c>
      <c r="D28" s="32">
        <f>Datos!I6</f>
        <v>750.25</v>
      </c>
      <c r="E28" s="27">
        <f>D28+'Primas HRW'!B16</f>
        <v>840.25</v>
      </c>
      <c r="F28" s="28">
        <f>D28+'Primas HRW'!C16</f>
        <v>835.25</v>
      </c>
      <c r="G28" s="41">
        <f>D28+'Primas HRW'!D16</f>
        <v>835.25</v>
      </c>
      <c r="H28" s="33">
        <f>Datos!M6</f>
        <v>615.5</v>
      </c>
      <c r="I28" s="30">
        <f>H28+'Primas maíz'!B15</f>
        <v>700.5</v>
      </c>
    </row>
    <row r="29" spans="1:9" ht="19.5" customHeight="1">
      <c r="A29" s="17">
        <v>2012</v>
      </c>
      <c r="B29" s="18"/>
      <c r="C29" s="19"/>
      <c r="D29" s="20"/>
      <c r="E29" s="19"/>
      <c r="F29" s="18"/>
      <c r="G29" s="21"/>
      <c r="H29" s="22"/>
      <c r="I29" s="18"/>
    </row>
    <row r="30" spans="1:9" ht="19.5" customHeight="1">
      <c r="A30" s="17" t="s">
        <v>14</v>
      </c>
      <c r="B30" s="34">
        <f>Datos!E7</f>
        <v>709.5</v>
      </c>
      <c r="C30" s="36"/>
      <c r="D30" s="42">
        <f>Datos!I7</f>
        <v>766</v>
      </c>
      <c r="E30" s="36"/>
      <c r="F30" s="34"/>
      <c r="G30" s="43"/>
      <c r="H30" s="33">
        <f>Datos!M7</f>
        <v>628.5</v>
      </c>
      <c r="I30" s="34"/>
    </row>
    <row r="31" spans="1:9" ht="19.5" customHeight="1">
      <c r="A31" s="17" t="s">
        <v>16</v>
      </c>
      <c r="B31" s="34">
        <f>Datos!E8</f>
        <v>731.75</v>
      </c>
      <c r="C31" s="36"/>
      <c r="D31" s="42">
        <f>Datos!I8</f>
        <v>773</v>
      </c>
      <c r="E31" s="36"/>
      <c r="F31" s="34"/>
      <c r="G31" s="43"/>
      <c r="H31" s="33">
        <f>Datos!M8</f>
        <v>636.75</v>
      </c>
      <c r="I31" s="34"/>
    </row>
    <row r="32" spans="1:9" ht="19.5" customHeight="1">
      <c r="A32" s="17" t="s">
        <v>18</v>
      </c>
      <c r="B32" s="34">
        <f>Datos!E9</f>
        <v>749.5</v>
      </c>
      <c r="C32" s="36"/>
      <c r="D32" s="42">
        <f>Datos!I9</f>
        <v>781</v>
      </c>
      <c r="E32" s="36"/>
      <c r="F32" s="34"/>
      <c r="G32" s="43"/>
      <c r="H32" s="33">
        <f>Datos!M9</f>
        <v>644</v>
      </c>
      <c r="I32" s="34"/>
    </row>
    <row r="33" spans="1:9" ht="19.5" customHeight="1">
      <c r="A33" s="17" t="s">
        <v>20</v>
      </c>
      <c r="B33" s="34">
        <f>Datos!E10</f>
        <v>765</v>
      </c>
      <c r="C33" s="36"/>
      <c r="D33" s="42">
        <f>Datos!I10</f>
        <v>793</v>
      </c>
      <c r="E33" s="36"/>
      <c r="F33" s="34"/>
      <c r="G33" s="43"/>
      <c r="H33" s="33">
        <f>Datos!M10</f>
        <v>626</v>
      </c>
      <c r="I33" s="34"/>
    </row>
    <row r="34" spans="1:9" ht="19.5" customHeight="1">
      <c r="A34" s="17" t="s">
        <v>23</v>
      </c>
      <c r="B34" s="34">
        <f>Datos!E11</f>
        <v>791.25</v>
      </c>
      <c r="C34" s="40"/>
      <c r="D34" s="42">
        <f>Datos!I11</f>
        <v>805</v>
      </c>
      <c r="E34" s="40"/>
      <c r="F34" s="31"/>
      <c r="G34" s="44"/>
      <c r="H34" s="33">
        <f>Datos!M11</f>
        <v>601.75</v>
      </c>
      <c r="I34" s="31"/>
    </row>
    <row r="35" spans="1:9" ht="19.5" customHeight="1">
      <c r="A35" s="17">
        <v>2013</v>
      </c>
      <c r="B35" s="18"/>
      <c r="C35" s="19"/>
      <c r="D35" s="20"/>
      <c r="E35" s="19"/>
      <c r="F35" s="18"/>
      <c r="G35" s="21"/>
      <c r="H35" s="22"/>
      <c r="I35" s="18"/>
    </row>
    <row r="36" spans="1:9" ht="19.5" customHeight="1">
      <c r="A36" s="17" t="s">
        <v>14</v>
      </c>
      <c r="B36" s="34">
        <f>Datos!E12</f>
        <v>805.5</v>
      </c>
      <c r="C36" s="36"/>
      <c r="D36" s="42">
        <f>Datos!I12</f>
        <v>821</v>
      </c>
      <c r="E36" s="36"/>
      <c r="F36" s="34"/>
      <c r="G36" s="43"/>
      <c r="H36" s="45">
        <f>Datos!M12</f>
        <v>611.75</v>
      </c>
      <c r="I36" s="34"/>
    </row>
    <row r="37" spans="1:9" ht="19.5" customHeight="1">
      <c r="A37" s="17" t="s">
        <v>16</v>
      </c>
      <c r="B37" s="34">
        <f>Datos!E13</f>
        <v>813.25</v>
      </c>
      <c r="C37" s="36"/>
      <c r="D37" s="42">
        <f>Datos!I13</f>
        <v>811</v>
      </c>
      <c r="E37" s="36"/>
      <c r="F37" s="34"/>
      <c r="G37" s="43"/>
      <c r="H37" s="45">
        <f>Datos!M13</f>
        <v>618.75</v>
      </c>
      <c r="I37" s="34"/>
    </row>
    <row r="38" spans="1:9" ht="19.5" customHeight="1">
      <c r="A38" s="17" t="s">
        <v>18</v>
      </c>
      <c r="B38" s="34">
        <f>Datos!E14</f>
        <v>784.25</v>
      </c>
      <c r="C38" s="36"/>
      <c r="D38" s="42">
        <f>Datos!I14</f>
        <v>796</v>
      </c>
      <c r="E38" s="36"/>
      <c r="F38" s="34"/>
      <c r="G38" s="43"/>
      <c r="H38" s="45">
        <f>Datos!M14</f>
        <v>624.75</v>
      </c>
      <c r="I38" s="34"/>
    </row>
    <row r="39" spans="1:9" ht="19.5" customHeight="1">
      <c r="A39" s="17" t="s">
        <v>20</v>
      </c>
      <c r="B39" s="34"/>
      <c r="C39" s="36"/>
      <c r="D39" s="42"/>
      <c r="E39" s="36"/>
      <c r="F39" s="34"/>
      <c r="G39" s="43"/>
      <c r="H39" s="45">
        <f>Datos!M15</f>
        <v>601</v>
      </c>
      <c r="I39" s="34"/>
    </row>
    <row r="40" spans="1:9" ht="19.5" customHeight="1">
      <c r="A40" s="17" t="s">
        <v>23</v>
      </c>
      <c r="B40" s="31"/>
      <c r="C40" s="40"/>
      <c r="D40" s="32"/>
      <c r="E40" s="40"/>
      <c r="F40" s="31"/>
      <c r="G40" s="44"/>
      <c r="H40" s="45">
        <f>Datos!M16</f>
        <v>579.75</v>
      </c>
      <c r="I40" s="31"/>
    </row>
    <row r="41" spans="1:9" ht="19.5" customHeight="1">
      <c r="A41" s="17">
        <v>2014</v>
      </c>
      <c r="B41" s="18"/>
      <c r="C41" s="19"/>
      <c r="D41" s="20"/>
      <c r="E41" s="19"/>
      <c r="F41" s="18"/>
      <c r="G41" s="21"/>
      <c r="H41" s="22"/>
      <c r="I41" s="18"/>
    </row>
    <row r="42" spans="1:9" ht="19.5" customHeight="1">
      <c r="A42" s="17" t="s">
        <v>14</v>
      </c>
      <c r="B42" s="31"/>
      <c r="C42" s="36"/>
      <c r="D42" s="42"/>
      <c r="E42" s="36"/>
      <c r="F42" s="36"/>
      <c r="G42" s="43"/>
      <c r="H42" s="46"/>
      <c r="I42" s="34"/>
    </row>
    <row r="43" spans="1:9" ht="19.5" customHeight="1">
      <c r="A43" s="17" t="s">
        <v>16</v>
      </c>
      <c r="B43" s="31"/>
      <c r="C43" s="36"/>
      <c r="D43" s="42"/>
      <c r="E43" s="36"/>
      <c r="F43" s="36"/>
      <c r="G43" s="43"/>
      <c r="H43" s="46"/>
      <c r="I43" s="34"/>
    </row>
    <row r="44" spans="1:9" ht="19.5" customHeight="1">
      <c r="A44" s="17" t="s">
        <v>18</v>
      </c>
      <c r="B44" s="31"/>
      <c r="C44" s="36"/>
      <c r="D44" s="42"/>
      <c r="E44" s="36"/>
      <c r="F44" s="36"/>
      <c r="G44" s="43"/>
      <c r="H44" s="45">
        <f>Datos!M17</f>
        <v>603.75</v>
      </c>
      <c r="I44" s="34"/>
    </row>
    <row r="45" spans="1:9" ht="19.5" customHeight="1">
      <c r="A45" s="17" t="s">
        <v>20</v>
      </c>
      <c r="B45" s="31"/>
      <c r="C45" s="36"/>
      <c r="D45" s="42"/>
      <c r="E45" s="36"/>
      <c r="F45" s="36"/>
      <c r="G45" s="43"/>
      <c r="H45" s="46"/>
      <c r="I45" s="34"/>
    </row>
    <row r="46" spans="1:9" ht="19.5" customHeight="1">
      <c r="A46" s="17" t="s">
        <v>23</v>
      </c>
      <c r="B46" s="31"/>
      <c r="C46" s="40"/>
      <c r="D46" s="32"/>
      <c r="E46" s="40"/>
      <c r="F46" s="40"/>
      <c r="G46" s="44"/>
      <c r="H46" s="45">
        <f>Datos!M18</f>
        <v>576.75</v>
      </c>
      <c r="I46" s="31"/>
    </row>
    <row r="47" spans="1:9" ht="19.5" customHeight="1">
      <c r="A47" s="47" t="s">
        <v>24</v>
      </c>
      <c r="B47" s="48"/>
      <c r="C47" s="48"/>
      <c r="D47" s="48"/>
      <c r="E47" s="48"/>
      <c r="F47" s="48"/>
      <c r="G47" s="48"/>
      <c r="H47" s="48"/>
      <c r="I47" s="48"/>
    </row>
    <row r="48" ht="15">
      <c r="A48" s="49" t="s">
        <v>25</v>
      </c>
    </row>
    <row r="49" spans="1:4" ht="15">
      <c r="A49" s="49" t="s">
        <v>26</v>
      </c>
      <c r="D49" s="1" t="s">
        <v>27</v>
      </c>
    </row>
    <row r="50" spans="1:9" ht="15.75">
      <c r="A50" s="50" t="s">
        <v>28</v>
      </c>
      <c r="B50" s="50"/>
      <c r="C50" s="50"/>
      <c r="D50" s="50"/>
      <c r="E50" s="50"/>
      <c r="F50" s="50"/>
      <c r="G50" s="50"/>
      <c r="H50" s="50"/>
      <c r="I50" s="50"/>
    </row>
    <row r="52" spans="1:8" ht="15.75">
      <c r="A52" s="51" t="s">
        <v>29</v>
      </c>
      <c r="E52" s="52" t="s">
        <v>30</v>
      </c>
      <c r="F52" s="52"/>
      <c r="G52" s="52"/>
      <c r="H52" s="53"/>
    </row>
    <row r="53" spans="5:8" ht="15">
      <c r="E53" s="54">
        <v>0.11</v>
      </c>
      <c r="F53" s="55">
        <f>'Primas HRW'!B23</f>
        <v>-5</v>
      </c>
      <c r="G53" s="55"/>
      <c r="H53" s="56"/>
    </row>
    <row r="54" spans="5:8" ht="15">
      <c r="E54" s="57">
        <v>0.115</v>
      </c>
      <c r="F54" s="55">
        <f>'Primas HRW'!B24</f>
        <v>-5</v>
      </c>
      <c r="G54" s="55"/>
      <c r="H54" s="56"/>
    </row>
    <row r="55" spans="5:8" ht="15">
      <c r="E55" s="57">
        <v>0.125</v>
      </c>
      <c r="F55" s="55" t="str">
        <f>'Primas HRW'!B25</f>
        <v> --</v>
      </c>
      <c r="G55" s="55"/>
      <c r="H55" s="58"/>
    </row>
    <row r="56" spans="5:8" ht="15">
      <c r="E56" s="54">
        <v>0.13</v>
      </c>
      <c r="F56" s="55" t="str">
        <f>'Primas HRW'!B26</f>
        <v>--</v>
      </c>
      <c r="G56" s="55"/>
      <c r="H56" s="58"/>
    </row>
  </sheetData>
  <sheetProtection selectLockedCells="1" selectUnlockedCells="1"/>
  <mergeCells count="6">
    <mergeCell ref="B13:C13"/>
    <mergeCell ref="D13:G13"/>
    <mergeCell ref="H13:I13"/>
    <mergeCell ref="B14:C14"/>
    <mergeCell ref="D14:G14"/>
    <mergeCell ref="H14:I14"/>
  </mergeCells>
  <hyperlinks>
    <hyperlink ref="A50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="80" zoomScaleNormal="80" zoomScalePageLayoutView="0" workbookViewId="0" topLeftCell="A4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88671875" style="1" customWidth="1"/>
    <col min="6" max="7" width="13.664062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27" customHeight="1">
      <c r="A5" s="3"/>
      <c r="B5" s="3"/>
      <c r="C5" s="3"/>
      <c r="D5" s="3"/>
      <c r="E5" s="3"/>
      <c r="F5" s="3"/>
      <c r="G5" s="3"/>
      <c r="H5" s="3"/>
      <c r="I5" s="3"/>
    </row>
    <row r="6" spans="1:9" ht="21" customHeight="1">
      <c r="A6" s="3"/>
      <c r="B6" s="3"/>
      <c r="C6" s="3"/>
      <c r="D6" s="3"/>
      <c r="E6" s="3"/>
      <c r="F6" s="3"/>
      <c r="G6" s="3"/>
      <c r="H6" s="3"/>
      <c r="I6" s="3"/>
    </row>
    <row r="7" spans="1:9" ht="21.75" customHeight="1">
      <c r="A7" s="3"/>
      <c r="B7" s="3"/>
      <c r="C7" s="3"/>
      <c r="D7" s="3"/>
      <c r="E7" s="3"/>
      <c r="F7" s="3"/>
      <c r="G7" s="3"/>
      <c r="H7" s="3"/>
      <c r="I7" s="3"/>
    </row>
    <row r="8" spans="1:9" ht="30.75" customHeight="1">
      <c r="A8" s="3"/>
      <c r="B8" s="3"/>
      <c r="C8" s="3"/>
      <c r="F8" s="3"/>
      <c r="G8" s="3"/>
      <c r="H8" s="3"/>
      <c r="I8" s="3"/>
    </row>
    <row r="9" spans="4:9" ht="15.75">
      <c r="D9" s="4" t="str">
        <f>Datos!G26</f>
        <v>Julio</v>
      </c>
      <c r="E9" s="3">
        <f>BUSHEL!E8</f>
        <v>2011</v>
      </c>
      <c r="F9" s="3"/>
      <c r="G9" s="3"/>
      <c r="H9" s="3" t="str">
        <f>Datos!D26</f>
        <v>Jueves</v>
      </c>
      <c r="I9" s="5">
        <f>Datos!E26</f>
        <v>7</v>
      </c>
    </row>
    <row r="10" spans="1:9" ht="6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5.75">
      <c r="A11" s="100" t="s">
        <v>31</v>
      </c>
      <c r="B11" s="100"/>
      <c r="C11" s="100"/>
      <c r="D11" s="100"/>
      <c r="E11" s="100"/>
      <c r="F11" s="100"/>
      <c r="G11" s="100"/>
      <c r="H11" s="100"/>
      <c r="I11" s="100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4" t="s">
        <v>1</v>
      </c>
      <c r="C13" s="94"/>
      <c r="D13" s="95" t="s">
        <v>1</v>
      </c>
      <c r="E13" s="95"/>
      <c r="F13" s="95"/>
      <c r="G13" s="95"/>
      <c r="H13" s="96" t="s">
        <v>2</v>
      </c>
      <c r="I13" s="96"/>
    </row>
    <row r="14" spans="1:9" ht="15.75">
      <c r="A14" s="9"/>
      <c r="B14" s="97" t="s">
        <v>3</v>
      </c>
      <c r="C14" s="97"/>
      <c r="D14" s="98" t="s">
        <v>4</v>
      </c>
      <c r="E14" s="98"/>
      <c r="F14" s="98"/>
      <c r="G14" s="98"/>
      <c r="H14" s="99" t="s">
        <v>5</v>
      </c>
      <c r="I14" s="99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2011</v>
      </c>
      <c r="B16" s="18"/>
      <c r="C16" s="19"/>
      <c r="D16" s="20"/>
      <c r="E16" s="19"/>
      <c r="F16" s="19"/>
      <c r="G16" s="21"/>
      <c r="H16" s="22"/>
      <c r="I16" s="18"/>
    </row>
    <row r="17" spans="1:9" ht="19.5" customHeight="1">
      <c r="A17" s="59" t="s">
        <v>15</v>
      </c>
      <c r="B17" s="24"/>
      <c r="C17" s="40">
        <f>IF(BUSHEL!C17&gt;0,BUSHEL!C17*TONELADA!$B$48,"")</f>
      </c>
      <c r="D17" s="60"/>
      <c r="E17" s="27">
        <f>IF(BUSHEL!E17&gt;0,BUSHEL!E17&gt;0*TONELADA!$B$48,"")</f>
      </c>
      <c r="F17" s="27">
        <f>IF(BUSHEL!F17&gt;0,BUSHEL!F17*TONELADA!$B$48,"")</f>
      </c>
      <c r="G17" s="41">
        <f>IF(BUSHEL!G17&gt;0,BUSHEL!G17*TONELADA!$B$48,"")</f>
      </c>
      <c r="H17" s="60"/>
      <c r="I17" s="30">
        <f>IF(BUSHEL!I17&gt;0,BUSHEL!I17*TONELADA!E48,"")</f>
      </c>
    </row>
    <row r="18" spans="1:9" ht="19.5" customHeight="1">
      <c r="A18" s="17" t="s">
        <v>16</v>
      </c>
      <c r="B18" s="31"/>
      <c r="C18" s="40"/>
      <c r="D18" s="42"/>
      <c r="E18" s="27"/>
      <c r="F18" s="27"/>
      <c r="G18" s="41"/>
      <c r="H18" s="33"/>
      <c r="I18" s="30"/>
    </row>
    <row r="19" spans="1:9" ht="19.5" customHeight="1">
      <c r="A19" s="17" t="s">
        <v>17</v>
      </c>
      <c r="B19" s="31"/>
      <c r="C19" s="40"/>
      <c r="D19" s="42"/>
      <c r="E19" s="27"/>
      <c r="F19" s="27"/>
      <c r="G19" s="41"/>
      <c r="H19" s="33"/>
      <c r="I19" s="30"/>
    </row>
    <row r="20" spans="1:9" ht="19.5" customHeight="1">
      <c r="A20" s="17" t="s">
        <v>18</v>
      </c>
      <c r="B20" s="31">
        <f>BUSHEL!B23*TONELADA!$B$48</f>
        <v>229.46627999999998</v>
      </c>
      <c r="C20" s="40">
        <f>BUSHEL!C23*TONELADA!$B$48</f>
        <v>260.69867999999997</v>
      </c>
      <c r="D20" s="32">
        <f>BUSHEL!D23*TONELADA!$B$48</f>
        <v>258.49404</v>
      </c>
      <c r="E20" s="27">
        <f>BUSHEL!E23*TONELADA!$B$48</f>
        <v>297.25896</v>
      </c>
      <c r="F20" s="27">
        <f>BUSHEL!F23*TONELADA!$B$48</f>
        <v>295.42176</v>
      </c>
      <c r="G20" s="41">
        <f>BUSHEL!G23*TONELADA!$B$48</f>
        <v>295.42176</v>
      </c>
      <c r="H20" s="33">
        <f>BUSHEL!H23*$E$48</f>
        <v>255.892</v>
      </c>
      <c r="I20" s="30">
        <f>BUSHEL!I23*TONELADA!$E$48</f>
        <v>286.59904</v>
      </c>
    </row>
    <row r="21" spans="1:9" ht="19.5" customHeight="1">
      <c r="A21" s="17" t="s">
        <v>19</v>
      </c>
      <c r="B21" s="31"/>
      <c r="C21" s="40">
        <f>BUSHEL!C24*TONELADA!$B$48</f>
        <v>258.86148</v>
      </c>
      <c r="D21" s="32"/>
      <c r="E21" s="27">
        <f>BUSHEL!E24*TONELADA!$B$48</f>
        <v>297.25896</v>
      </c>
      <c r="F21" s="27">
        <f>BUSHEL!F24*TONELADA!$B$48</f>
        <v>295.42176</v>
      </c>
      <c r="G21" s="41">
        <f>BUSHEL!G24*TONELADA!$B$48</f>
        <v>295.42176</v>
      </c>
      <c r="H21" s="33"/>
      <c r="I21" s="30">
        <f>BUSHEL!I24*TONELADA!$E$48</f>
        <v>289.35479999999995</v>
      </c>
    </row>
    <row r="22" spans="1:9" ht="19.5" customHeight="1">
      <c r="A22" s="17" t="s">
        <v>20</v>
      </c>
      <c r="B22" s="31">
        <f>BUSHEL!B25*TONELADA!$B$48</f>
        <v>233.14068</v>
      </c>
      <c r="C22" s="40">
        <f>BUSHEL!C25*TONELADA!$B$48</f>
        <v>260.69867999999997</v>
      </c>
      <c r="D22" s="42">
        <f>BUSHEL!D25*TONELADA!$B$48</f>
        <v>266.02656</v>
      </c>
      <c r="E22" s="27">
        <f>BUSHEL!E25*TONELADA!$B$48</f>
        <v>299.09616</v>
      </c>
      <c r="F22" s="27">
        <f>BUSHEL!F25*TONELADA!$B$48</f>
        <v>297.25896</v>
      </c>
      <c r="G22" s="41">
        <f>BUSHEL!G25*TONELADA!$B$48</f>
        <v>297.25896</v>
      </c>
      <c r="H22" s="33">
        <f>BUSHEL!H25*$E$48</f>
        <v>246.04999999999998</v>
      </c>
      <c r="I22" s="30">
        <f>BUSHEL!I25*TONELADA!$E$48</f>
        <v>285.418</v>
      </c>
    </row>
    <row r="23" spans="1:9" ht="19.5" customHeight="1">
      <c r="A23" s="17" t="s">
        <v>21</v>
      </c>
      <c r="B23" s="31"/>
      <c r="C23" s="40">
        <f>BUSHEL!C26*TONELADA!$B$48</f>
        <v>273.92652</v>
      </c>
      <c r="D23" s="42"/>
      <c r="E23" s="27">
        <f>BUSHEL!E26*TONELADA!$B$48</f>
        <v>305.06705999999997</v>
      </c>
      <c r="F23" s="27">
        <f>BUSHEL!F26*TONELADA!$B$48</f>
        <v>303.22986</v>
      </c>
      <c r="G23" s="41">
        <f>BUSHEL!G26*TONELADA!$B$48</f>
        <v>303.22986</v>
      </c>
      <c r="H23" s="33"/>
      <c r="I23" s="30">
        <f>BUSHEL!I26*TONELADA!$E$48</f>
        <v>275.77284</v>
      </c>
    </row>
    <row r="24" spans="1:9" ht="19.5" customHeight="1">
      <c r="A24" s="17" t="s">
        <v>22</v>
      </c>
      <c r="B24" s="31"/>
      <c r="C24" s="40">
        <f>BUSHEL!C27*TONELADA!$B$48</f>
        <v>277.60092</v>
      </c>
      <c r="D24" s="42"/>
      <c r="E24" s="27">
        <f>BUSHEL!E27*TONELADA!$B$48</f>
        <v>306.90425999999997</v>
      </c>
      <c r="F24" s="27">
        <f>BUSHEL!F27*TONELADA!$B$48</f>
        <v>305.06705999999997</v>
      </c>
      <c r="G24" s="41">
        <f>BUSHEL!G27*TONELADA!$B$48</f>
        <v>305.06705999999997</v>
      </c>
      <c r="H24" s="33"/>
      <c r="I24" s="30">
        <f>BUSHEL!I27*TONELADA!$E$48</f>
        <v>275.77284</v>
      </c>
    </row>
    <row r="25" spans="1:9" ht="19.5" customHeight="1">
      <c r="A25" s="17" t="s">
        <v>23</v>
      </c>
      <c r="B25" s="31">
        <f>BUSHEL!B28*TONELADA!$B$48</f>
        <v>248.20571999999999</v>
      </c>
      <c r="C25" s="40">
        <f>BUSHEL!C28*TONELADA!$B$48</f>
        <v>279.43811999999997</v>
      </c>
      <c r="D25" s="42">
        <f>BUSHEL!D28*TONELADA!$B$48</f>
        <v>275.67186</v>
      </c>
      <c r="E25" s="27">
        <f>BUSHEL!E28*TONELADA!$B$48</f>
        <v>308.74146</v>
      </c>
      <c r="F25" s="27">
        <f>BUSHEL!F28*TONELADA!$B$48</f>
        <v>306.90425999999997</v>
      </c>
      <c r="G25" s="41">
        <f>BUSHEL!G28*TONELADA!$B$48</f>
        <v>306.90425999999997</v>
      </c>
      <c r="H25" s="33">
        <f>BUSHEL!H28*$E$48</f>
        <v>242.31004</v>
      </c>
      <c r="I25" s="30">
        <f>BUSHEL!I28*TONELADA!$E$48</f>
        <v>275.77284</v>
      </c>
    </row>
    <row r="26" spans="1:9" ht="19.5" customHeight="1">
      <c r="A26" s="17">
        <v>2012</v>
      </c>
      <c r="B26" s="18"/>
      <c r="C26" s="19"/>
      <c r="D26" s="20"/>
      <c r="E26" s="19"/>
      <c r="F26" s="19"/>
      <c r="G26" s="21"/>
      <c r="H26" s="22"/>
      <c r="I26" s="18"/>
    </row>
    <row r="27" spans="1:9" ht="19.5" customHeight="1">
      <c r="A27" s="23" t="s">
        <v>12</v>
      </c>
      <c r="B27" s="24"/>
      <c r="C27" s="61"/>
      <c r="D27" s="60"/>
      <c r="E27" s="24"/>
      <c r="F27" s="24"/>
      <c r="G27" s="61"/>
      <c r="H27" s="60"/>
      <c r="I27" s="24"/>
    </row>
    <row r="28" spans="1:9" ht="19.5" customHeight="1">
      <c r="A28" s="23" t="s">
        <v>13</v>
      </c>
      <c r="B28" s="24"/>
      <c r="C28" s="61"/>
      <c r="D28" s="60"/>
      <c r="E28" s="24"/>
      <c r="F28" s="24"/>
      <c r="G28" s="61"/>
      <c r="H28" s="60"/>
      <c r="I28" s="24"/>
    </row>
    <row r="29" spans="1:9" ht="19.5" customHeight="1">
      <c r="A29" s="17" t="s">
        <v>14</v>
      </c>
      <c r="B29" s="31">
        <f>BUSHEL!B30*TONELADA!$B$48</f>
        <v>260.69867999999997</v>
      </c>
      <c r="C29" s="36"/>
      <c r="D29" s="42">
        <f>BUSHEL!D30*TONELADA!$B$48</f>
        <v>281.45904</v>
      </c>
      <c r="E29" s="36"/>
      <c r="F29" s="36"/>
      <c r="G29" s="43"/>
      <c r="H29" s="33">
        <f>BUSHEL!H30*$E$48</f>
        <v>247.42788</v>
      </c>
      <c r="I29" s="34"/>
    </row>
    <row r="30" spans="1:9" ht="19.5" customHeight="1">
      <c r="A30" s="17" t="s">
        <v>16</v>
      </c>
      <c r="B30" s="31">
        <f>BUSHEL!B31*TONELADA!$B$48</f>
        <v>268.87422</v>
      </c>
      <c r="C30" s="36"/>
      <c r="D30" s="42">
        <f>BUSHEL!D31*TONELADA!$B$48</f>
        <v>284.03112</v>
      </c>
      <c r="E30" s="36"/>
      <c r="F30" s="36"/>
      <c r="G30" s="43"/>
      <c r="H30" s="33">
        <f>BUSHEL!H31*$E$48</f>
        <v>250.67574</v>
      </c>
      <c r="I30" s="34"/>
    </row>
    <row r="31" spans="1:9" ht="19.5" customHeight="1">
      <c r="A31" s="17" t="s">
        <v>18</v>
      </c>
      <c r="B31" s="31">
        <f>BUSHEL!B32*TONELADA!$B$48</f>
        <v>275.39628</v>
      </c>
      <c r="C31" s="36"/>
      <c r="D31" s="42">
        <f>BUSHEL!D32*TONELADA!$B$48</f>
        <v>286.97064</v>
      </c>
      <c r="E31" s="36"/>
      <c r="F31" s="36"/>
      <c r="G31" s="43"/>
      <c r="H31" s="33">
        <f>BUSHEL!H32*$E$48</f>
        <v>253.52991999999998</v>
      </c>
      <c r="I31" s="34"/>
    </row>
    <row r="32" spans="1:9" ht="19.5" customHeight="1">
      <c r="A32" s="17" t="s">
        <v>20</v>
      </c>
      <c r="B32" s="31">
        <f>BUSHEL!B33*TONELADA!$B$48</f>
        <v>281.09159999999997</v>
      </c>
      <c r="C32" s="36"/>
      <c r="D32" s="42">
        <f>IF(BUSHEL!D33&gt;0,BUSHEL!D33*TONELADA!$B$48,"")</f>
        <v>291.37991999999997</v>
      </c>
      <c r="E32" s="36"/>
      <c r="F32" s="36"/>
      <c r="G32" s="43"/>
      <c r="H32" s="33">
        <f>BUSHEL!H33*$E$48</f>
        <v>246.44367999999997</v>
      </c>
      <c r="I32" s="34"/>
    </row>
    <row r="33" spans="1:9" ht="19.5" customHeight="1">
      <c r="A33" s="17" t="s">
        <v>23</v>
      </c>
      <c r="B33" s="31">
        <f>BUSHEL!B34*TONELADA!$B$48</f>
        <v>290.7369</v>
      </c>
      <c r="C33" s="40"/>
      <c r="D33" s="42">
        <f>IF(BUSHEL!D34&gt;0,BUSHEL!D34*TONELADA!$B$48,"")</f>
        <v>295.7892</v>
      </c>
      <c r="E33" s="40"/>
      <c r="F33" s="40"/>
      <c r="G33" s="44"/>
      <c r="H33" s="33">
        <f>BUSHEL!H34*$E$48</f>
        <v>236.89693999999997</v>
      </c>
      <c r="I33" s="31"/>
    </row>
    <row r="34" spans="1:9" ht="19.5" customHeight="1">
      <c r="A34" s="17">
        <v>2013</v>
      </c>
      <c r="B34" s="18"/>
      <c r="C34" s="19"/>
      <c r="D34" s="20"/>
      <c r="E34" s="19"/>
      <c r="F34" s="19"/>
      <c r="G34" s="21"/>
      <c r="H34" s="22"/>
      <c r="I34" s="18"/>
    </row>
    <row r="35" spans="1:9" ht="19.5" customHeight="1">
      <c r="A35" s="17" t="s">
        <v>14</v>
      </c>
      <c r="B35" s="31">
        <f>BUSHEL!B36*TONELADA!$B$48</f>
        <v>295.97292</v>
      </c>
      <c r="C35" s="36"/>
      <c r="D35" s="42">
        <f>IF(BUSHEL!D36&gt;0,BUSHEL!D36*TONELADA!$B$48,"")</f>
        <v>301.66823999999997</v>
      </c>
      <c r="E35" s="36"/>
      <c r="F35" s="36"/>
      <c r="G35" s="43"/>
      <c r="H35" s="45"/>
      <c r="I35" s="34"/>
    </row>
    <row r="36" spans="1:9" ht="19.5" customHeight="1">
      <c r="A36" s="17" t="s">
        <v>16</v>
      </c>
      <c r="B36" s="31">
        <f>BUSHEL!B37*TONELADA!$B$48</f>
        <v>298.82058</v>
      </c>
      <c r="C36" s="36"/>
      <c r="D36" s="42">
        <f>IF(BUSHEL!D37&gt;0,BUSHEL!D37*TONELADA!$B$48,"")</f>
        <v>297.99384</v>
      </c>
      <c r="E36" s="36"/>
      <c r="F36" s="36"/>
      <c r="G36" s="43"/>
      <c r="H36" s="45"/>
      <c r="I36" s="34"/>
    </row>
    <row r="37" spans="1:9" ht="19.5" customHeight="1">
      <c r="A37" s="17" t="s">
        <v>18</v>
      </c>
      <c r="B37" s="31">
        <f>BUSHEL!B38*TONELADA!$B$48</f>
        <v>288.16481999999996</v>
      </c>
      <c r="C37" s="36"/>
      <c r="D37" s="42">
        <f>IF(BUSHEL!D38&gt;0,BUSHEL!D38*TONELADA!$B$48,"")</f>
        <v>292.48224</v>
      </c>
      <c r="E37" s="36"/>
      <c r="F37" s="36"/>
      <c r="G37" s="43"/>
      <c r="H37" s="33">
        <f>BUSHEL!H38*$E$48</f>
        <v>245.95157999999998</v>
      </c>
      <c r="I37" s="34"/>
    </row>
    <row r="38" spans="1:9" ht="19.5" customHeight="1">
      <c r="A38" s="17" t="s">
        <v>20</v>
      </c>
      <c r="B38" s="31"/>
      <c r="C38" s="36"/>
      <c r="D38" s="42"/>
      <c r="E38" s="36"/>
      <c r="F38" s="36"/>
      <c r="G38" s="43"/>
      <c r="H38" s="45"/>
      <c r="I38" s="34"/>
    </row>
    <row r="39" spans="1:9" ht="19.5" customHeight="1">
      <c r="A39" s="17" t="s">
        <v>23</v>
      </c>
      <c r="B39" s="31"/>
      <c r="C39" s="40"/>
      <c r="D39" s="32"/>
      <c r="E39" s="40"/>
      <c r="F39" s="40"/>
      <c r="G39" s="44"/>
      <c r="H39" s="33">
        <f>BUSHEL!H40*$E$48</f>
        <v>228.23597999999998</v>
      </c>
      <c r="I39" s="31"/>
    </row>
    <row r="40" spans="1:9" ht="19.5" customHeight="1">
      <c r="A40" s="17">
        <v>2014</v>
      </c>
      <c r="B40" s="18"/>
      <c r="C40" s="19"/>
      <c r="D40" s="20"/>
      <c r="E40" s="19"/>
      <c r="F40" s="18"/>
      <c r="G40" s="21"/>
      <c r="H40" s="22"/>
      <c r="I40" s="18"/>
    </row>
    <row r="41" spans="1:9" ht="19.5" customHeight="1">
      <c r="A41" s="17" t="s">
        <v>14</v>
      </c>
      <c r="B41" s="31"/>
      <c r="C41" s="36"/>
      <c r="D41" s="42"/>
      <c r="E41" s="36"/>
      <c r="F41" s="36"/>
      <c r="G41" s="43"/>
      <c r="H41" s="45"/>
      <c r="I41" s="34"/>
    </row>
    <row r="42" spans="1:9" ht="19.5" customHeight="1">
      <c r="A42" s="17" t="s">
        <v>16</v>
      </c>
      <c r="B42" s="31"/>
      <c r="C42" s="36"/>
      <c r="D42" s="42"/>
      <c r="E42" s="36"/>
      <c r="F42" s="36"/>
      <c r="G42" s="43"/>
      <c r="H42" s="45"/>
      <c r="I42" s="34"/>
    </row>
    <row r="43" spans="1:9" ht="19.5" customHeight="1">
      <c r="A43" s="17" t="s">
        <v>18</v>
      </c>
      <c r="B43" s="31"/>
      <c r="C43" s="36"/>
      <c r="D43" s="42"/>
      <c r="E43" s="36"/>
      <c r="F43" s="36"/>
      <c r="G43" s="43"/>
      <c r="H43" s="33">
        <f>BUSHEL!H44*$E$48</f>
        <v>237.68429999999998</v>
      </c>
      <c r="I43" s="34"/>
    </row>
    <row r="44" spans="1:9" ht="19.5" customHeight="1">
      <c r="A44" s="17" t="s">
        <v>20</v>
      </c>
      <c r="B44" s="31"/>
      <c r="C44" s="36"/>
      <c r="D44" s="42"/>
      <c r="E44" s="36"/>
      <c r="F44" s="36"/>
      <c r="G44" s="43"/>
      <c r="H44" s="45"/>
      <c r="I44" s="34"/>
    </row>
    <row r="45" spans="1:9" ht="19.5" customHeight="1">
      <c r="A45" s="17" t="s">
        <v>23</v>
      </c>
      <c r="B45" s="31"/>
      <c r="C45" s="40"/>
      <c r="D45" s="32"/>
      <c r="E45" s="40"/>
      <c r="F45" s="40"/>
      <c r="G45" s="44"/>
      <c r="H45" s="33">
        <f>BUSHEL!H46*$E$48</f>
        <v>227.05494</v>
      </c>
      <c r="I45" s="31"/>
    </row>
    <row r="46" spans="1:9" ht="19.5" customHeight="1">
      <c r="A46" s="47" t="s">
        <v>24</v>
      </c>
      <c r="B46" s="48"/>
      <c r="C46" s="48"/>
      <c r="D46" s="48"/>
      <c r="E46" s="48"/>
      <c r="F46" s="48"/>
      <c r="G46" s="48"/>
      <c r="H46" s="48"/>
      <c r="I46" s="48"/>
    </row>
    <row r="47" ht="19.5" customHeight="1">
      <c r="A47" s="49" t="s">
        <v>25</v>
      </c>
    </row>
    <row r="48" spans="1:5" ht="15">
      <c r="A48" s="62" t="s">
        <v>32</v>
      </c>
      <c r="B48" s="63">
        <v>0.36744</v>
      </c>
      <c r="D48" s="62" t="s">
        <v>33</v>
      </c>
      <c r="E48" s="1">
        <v>0.39368</v>
      </c>
    </row>
    <row r="49" spans="1:9" ht="15.75">
      <c r="A49" s="50" t="s">
        <v>28</v>
      </c>
      <c r="B49" s="50"/>
      <c r="C49" s="50"/>
      <c r="D49" s="50"/>
      <c r="E49" s="50"/>
      <c r="F49" s="50"/>
      <c r="G49" s="50"/>
      <c r="H49" s="50"/>
      <c r="I49" s="50"/>
    </row>
    <row r="51" spans="1:8" ht="15.75">
      <c r="A51" s="51" t="s">
        <v>29</v>
      </c>
      <c r="E51" s="52" t="s">
        <v>30</v>
      </c>
      <c r="F51" s="52"/>
      <c r="G51" s="52"/>
      <c r="H51" s="53"/>
    </row>
    <row r="52" spans="5:8" ht="15">
      <c r="E52" s="54">
        <v>0.11</v>
      </c>
      <c r="F52" s="55">
        <f>'Primas HRW'!B23*B48</f>
        <v>-1.8372</v>
      </c>
      <c r="G52" s="55"/>
      <c r="H52" s="56"/>
    </row>
    <row r="53" spans="5:8" ht="15">
      <c r="E53" s="57">
        <v>0.115</v>
      </c>
      <c r="F53" s="55">
        <f>'Primas HRW'!B24*B48</f>
        <v>-1.8372</v>
      </c>
      <c r="G53" s="55"/>
      <c r="H53" s="56"/>
    </row>
    <row r="54" spans="5:8" ht="15">
      <c r="E54" s="57">
        <v>0.125</v>
      </c>
      <c r="F54" s="55" t="str">
        <f>'Primas HRW'!B25</f>
        <v> --</v>
      </c>
      <c r="G54" s="55"/>
      <c r="H54" s="58"/>
    </row>
    <row r="55" spans="5:8" ht="15">
      <c r="E55" s="54">
        <v>0.13</v>
      </c>
      <c r="F55" s="54" t="str">
        <f>'Primas HRW'!B26</f>
        <v>--</v>
      </c>
      <c r="G55" s="54"/>
      <c r="H55" s="58"/>
    </row>
  </sheetData>
  <sheetProtection selectLockedCells="1" selectUnlockedCells="1"/>
  <mergeCells count="7">
    <mergeCell ref="B14:C14"/>
    <mergeCell ref="D14:G14"/>
    <mergeCell ref="H14:I14"/>
    <mergeCell ref="A11:I11"/>
    <mergeCell ref="B13:C13"/>
    <mergeCell ref="D13:G13"/>
    <mergeCell ref="H13:I13"/>
  </mergeCells>
  <hyperlinks>
    <hyperlink ref="A49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B15" sqref="B15"/>
    </sheetView>
  </sheetViews>
  <sheetFormatPr defaultColWidth="11.5546875" defaultRowHeight="15"/>
  <cols>
    <col min="3" max="3" width="11.77734375" style="0" customWidth="1"/>
  </cols>
  <sheetData>
    <row r="2" spans="2:3" ht="15.75">
      <c r="B2" s="23" t="s">
        <v>34</v>
      </c>
      <c r="C2" s="59" t="s">
        <v>35</v>
      </c>
    </row>
    <row r="3" spans="2:3" ht="15.75">
      <c r="B3" s="64">
        <v>0.12</v>
      </c>
      <c r="C3" s="65" t="s">
        <v>36</v>
      </c>
    </row>
    <row r="4" spans="1:3" ht="15">
      <c r="A4" s="66" t="s">
        <v>37</v>
      </c>
      <c r="B4" s="67"/>
      <c r="C4" s="67"/>
    </row>
    <row r="5" spans="1:3" ht="15">
      <c r="A5" s="68" t="s">
        <v>38</v>
      </c>
      <c r="B5" s="24"/>
      <c r="C5" s="24"/>
    </row>
    <row r="6" spans="1:3" ht="15">
      <c r="A6" s="66" t="s">
        <v>39</v>
      </c>
      <c r="B6" s="67"/>
      <c r="C6" s="67"/>
    </row>
    <row r="7" spans="1:3" ht="15">
      <c r="A7" s="68" t="s">
        <v>40</v>
      </c>
      <c r="B7" s="24"/>
      <c r="C7" s="24"/>
    </row>
    <row r="8" spans="1:3" ht="15">
      <c r="A8" s="66" t="s">
        <v>41</v>
      </c>
      <c r="B8" s="67"/>
      <c r="C8" s="67"/>
    </row>
    <row r="9" spans="1:3" ht="15">
      <c r="A9" s="68" t="s">
        <v>42</v>
      </c>
      <c r="B9" s="24"/>
      <c r="C9" s="24"/>
    </row>
    <row r="10" spans="1:3" ht="15">
      <c r="A10" s="66" t="s">
        <v>43</v>
      </c>
      <c r="B10" s="67">
        <v>75</v>
      </c>
      <c r="C10" s="67" t="s">
        <v>44</v>
      </c>
    </row>
    <row r="11" spans="1:3" ht="15">
      <c r="A11" s="68"/>
      <c r="B11" s="24">
        <v>70</v>
      </c>
      <c r="C11" s="24" t="s">
        <v>44</v>
      </c>
    </row>
    <row r="12" spans="1:3" ht="15">
      <c r="A12" s="66" t="s">
        <v>45</v>
      </c>
      <c r="B12" s="67">
        <v>75</v>
      </c>
      <c r="C12" s="67" t="s">
        <v>44</v>
      </c>
    </row>
    <row r="13" spans="1:3" ht="15">
      <c r="A13" s="68" t="s">
        <v>46</v>
      </c>
      <c r="B13" s="24">
        <v>70</v>
      </c>
      <c r="C13" s="24" t="s">
        <v>47</v>
      </c>
    </row>
    <row r="14" spans="1:3" ht="15">
      <c r="A14" s="66" t="s">
        <v>48</v>
      </c>
      <c r="B14" s="67">
        <v>80</v>
      </c>
      <c r="C14" s="67" t="s">
        <v>47</v>
      </c>
    </row>
    <row r="15" spans="1:3" ht="15">
      <c r="A15" s="68" t="s">
        <v>49</v>
      </c>
      <c r="B15" s="24">
        <v>85</v>
      </c>
      <c r="C15" s="24" t="s">
        <v>47</v>
      </c>
    </row>
    <row r="17" ht="15">
      <c r="A17" t="s">
        <v>50</v>
      </c>
    </row>
    <row r="18" ht="15">
      <c r="A18" t="s">
        <v>51</v>
      </c>
    </row>
    <row r="19" ht="15">
      <c r="A19" t="s">
        <v>52</v>
      </c>
    </row>
    <row r="20" ht="15">
      <c r="A20" t="s">
        <v>53</v>
      </c>
    </row>
    <row r="21" ht="15">
      <c r="A21" t="s">
        <v>54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4">
      <selection activeCell="B16" sqref="B16"/>
    </sheetView>
  </sheetViews>
  <sheetFormatPr defaultColWidth="11.5546875" defaultRowHeight="15"/>
  <cols>
    <col min="4" max="4" width="14.3359375" style="0" customWidth="1"/>
  </cols>
  <sheetData>
    <row r="1" spans="2:4" ht="15.75">
      <c r="B1" s="101"/>
      <c r="C1" s="101"/>
      <c r="D1" s="101"/>
    </row>
    <row r="2" spans="2:4" ht="15.75">
      <c r="B2" s="102" t="s">
        <v>1</v>
      </c>
      <c r="C2" s="102"/>
      <c r="D2" s="102"/>
    </row>
    <row r="3" spans="2:4" ht="15.75">
      <c r="B3" s="102" t="s">
        <v>55</v>
      </c>
      <c r="C3" s="102"/>
      <c r="D3" s="102"/>
    </row>
    <row r="4" spans="2:5" ht="15.75">
      <c r="B4" s="69">
        <v>0.12</v>
      </c>
      <c r="C4" s="70">
        <v>0.115</v>
      </c>
      <c r="D4" s="70">
        <v>0.11</v>
      </c>
      <c r="E4" s="71" t="s">
        <v>56</v>
      </c>
    </row>
    <row r="5" spans="1:5" ht="15">
      <c r="A5" t="s">
        <v>37</v>
      </c>
      <c r="B5" s="72"/>
      <c r="C5" s="72"/>
      <c r="D5" s="72"/>
      <c r="E5" s="73"/>
    </row>
    <row r="6" spans="1:5" ht="15">
      <c r="A6" s="74" t="s">
        <v>38</v>
      </c>
      <c r="B6" s="75"/>
      <c r="C6" s="75"/>
      <c r="D6" s="75"/>
      <c r="E6" s="76"/>
    </row>
    <row r="7" spans="1:5" ht="15">
      <c r="A7" t="s">
        <v>39</v>
      </c>
      <c r="B7" s="72"/>
      <c r="C7" s="72"/>
      <c r="D7" s="72"/>
      <c r="E7" s="77"/>
    </row>
    <row r="8" spans="1:5" ht="15">
      <c r="A8" t="s">
        <v>40</v>
      </c>
      <c r="B8" s="24"/>
      <c r="C8" s="75"/>
      <c r="D8" s="75"/>
      <c r="E8" s="76"/>
    </row>
    <row r="9" spans="1:5" ht="15">
      <c r="A9" s="74" t="s">
        <v>41</v>
      </c>
      <c r="B9" s="67"/>
      <c r="C9" s="72"/>
      <c r="D9" s="72"/>
      <c r="E9" s="67"/>
    </row>
    <row r="10" spans="1:5" ht="15">
      <c r="A10" t="s">
        <v>42</v>
      </c>
      <c r="B10" s="24"/>
      <c r="C10" s="75"/>
      <c r="D10" s="75"/>
      <c r="E10" s="24"/>
    </row>
    <row r="11" spans="1:5" ht="15">
      <c r="A11" s="74" t="s">
        <v>43</v>
      </c>
      <c r="B11" s="67">
        <v>85</v>
      </c>
      <c r="C11" s="72">
        <f>B11+B24</f>
        <v>80</v>
      </c>
      <c r="D11" s="72">
        <f>B11+B23</f>
        <v>80</v>
      </c>
      <c r="E11" s="67" t="s">
        <v>44</v>
      </c>
    </row>
    <row r="12" spans="1:5" ht="15">
      <c r="A12" t="s">
        <v>57</v>
      </c>
      <c r="B12" s="24">
        <v>85</v>
      </c>
      <c r="C12" s="75">
        <f>B12+B24</f>
        <v>80</v>
      </c>
      <c r="D12" s="75">
        <f>B12+B23</f>
        <v>80</v>
      </c>
      <c r="E12" s="24" t="s">
        <v>44</v>
      </c>
    </row>
    <row r="13" spans="1:5" ht="15">
      <c r="A13" s="74" t="s">
        <v>45</v>
      </c>
      <c r="B13" s="67">
        <v>90</v>
      </c>
      <c r="C13" s="72">
        <f>B13+B24</f>
        <v>85</v>
      </c>
      <c r="D13" s="72">
        <f>B13+B23</f>
        <v>85</v>
      </c>
      <c r="E13" s="67" t="s">
        <v>44</v>
      </c>
    </row>
    <row r="14" spans="1:5" ht="15">
      <c r="A14" t="s">
        <v>46</v>
      </c>
      <c r="B14" s="24">
        <v>80</v>
      </c>
      <c r="C14" s="78">
        <f>B14+B24</f>
        <v>75</v>
      </c>
      <c r="D14" s="24">
        <f>B14+B23</f>
        <v>75</v>
      </c>
      <c r="E14" s="24" t="s">
        <v>47</v>
      </c>
    </row>
    <row r="15" spans="1:5" ht="15">
      <c r="A15" s="74" t="s">
        <v>48</v>
      </c>
      <c r="B15" s="67">
        <v>85</v>
      </c>
      <c r="C15" s="67">
        <f>B15+B24</f>
        <v>80</v>
      </c>
      <c r="D15" s="67">
        <f>B15+B23</f>
        <v>80</v>
      </c>
      <c r="E15" s="67" t="s">
        <v>47</v>
      </c>
    </row>
    <row r="16" spans="1:5" ht="15">
      <c r="A16" t="s">
        <v>49</v>
      </c>
      <c r="B16" s="24">
        <v>90</v>
      </c>
      <c r="C16" s="78">
        <f>B16+B24</f>
        <v>85</v>
      </c>
      <c r="D16" s="24">
        <f>B16+B23</f>
        <v>85</v>
      </c>
      <c r="E16" s="24" t="s">
        <v>47</v>
      </c>
    </row>
    <row r="22" ht="15">
      <c r="A22" t="s">
        <v>58</v>
      </c>
    </row>
    <row r="23" spans="1:2" ht="15">
      <c r="A23" s="79">
        <v>0.11</v>
      </c>
      <c r="B23">
        <v>-5</v>
      </c>
    </row>
    <row r="24" spans="1:2" ht="15">
      <c r="A24" s="80">
        <v>0.115</v>
      </c>
      <c r="B24" s="81">
        <v>-5</v>
      </c>
    </row>
    <row r="25" spans="1:2" ht="15">
      <c r="A25" s="82">
        <v>0.125</v>
      </c>
      <c r="B25" s="83" t="s">
        <v>59</v>
      </c>
    </row>
    <row r="26" spans="1:2" ht="15">
      <c r="A26" s="79">
        <v>0.13</v>
      </c>
      <c r="B26" s="84" t="s">
        <v>60</v>
      </c>
    </row>
    <row r="28" ht="15">
      <c r="A28" t="s">
        <v>50</v>
      </c>
    </row>
    <row r="29" ht="15">
      <c r="A29" t="s">
        <v>51</v>
      </c>
    </row>
    <row r="30" ht="15">
      <c r="A30" t="s">
        <v>52</v>
      </c>
    </row>
    <row r="31" ht="15">
      <c r="A31" t="s">
        <v>53</v>
      </c>
    </row>
    <row r="32" ht="15">
      <c r="A32" t="s">
        <v>54</v>
      </c>
    </row>
  </sheetData>
  <sheetProtection selectLockedCells="1" selectUnlockedCells="1"/>
  <mergeCells count="3">
    <mergeCell ref="B1:D1"/>
    <mergeCell ref="B2:D2"/>
    <mergeCell ref="B3:D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5"/>
  <sheetViews>
    <sheetView zoomScalePageLayoutView="0" workbookViewId="0" topLeftCell="A1">
      <selection activeCell="B10" sqref="B10"/>
    </sheetView>
  </sheetViews>
  <sheetFormatPr defaultColWidth="11.5546875" defaultRowHeight="15"/>
  <cols>
    <col min="2" max="2" width="15.5546875" style="0" customWidth="1"/>
    <col min="3" max="3" width="14.4453125" style="0" customWidth="1"/>
  </cols>
  <sheetData>
    <row r="2" spans="2:3" ht="15.75">
      <c r="B2" s="23" t="s">
        <v>61</v>
      </c>
      <c r="C2" s="59" t="s">
        <v>35</v>
      </c>
    </row>
    <row r="3" spans="2:3" ht="15.75">
      <c r="B3" s="64" t="s">
        <v>62</v>
      </c>
      <c r="C3" s="65" t="s">
        <v>36</v>
      </c>
    </row>
    <row r="4" spans="1:3" ht="15">
      <c r="A4" s="85" t="s">
        <v>63</v>
      </c>
      <c r="B4" s="67"/>
      <c r="C4" s="67"/>
    </row>
    <row r="5" spans="1:3" ht="15">
      <c r="A5" s="68" t="s">
        <v>38</v>
      </c>
      <c r="B5" s="24"/>
      <c r="C5" s="24"/>
    </row>
    <row r="6" spans="1:3" ht="15">
      <c r="A6" s="66" t="s">
        <v>39</v>
      </c>
      <c r="B6" s="67"/>
      <c r="C6" s="67"/>
    </row>
    <row r="7" spans="1:3" ht="15">
      <c r="A7" s="68" t="s">
        <v>40</v>
      </c>
      <c r="B7" s="24"/>
      <c r="C7" s="24"/>
    </row>
    <row r="8" spans="1:3" ht="15">
      <c r="A8" s="66" t="s">
        <v>41</v>
      </c>
      <c r="B8" s="67"/>
      <c r="C8" s="67"/>
    </row>
    <row r="9" spans="1:3" ht="15">
      <c r="A9" s="68" t="s">
        <v>42</v>
      </c>
      <c r="B9" s="24"/>
      <c r="C9" s="24"/>
    </row>
    <row r="10" spans="1:3" ht="15">
      <c r="A10" s="66" t="s">
        <v>43</v>
      </c>
      <c r="B10" s="67">
        <v>78</v>
      </c>
      <c r="C10" s="67" t="s">
        <v>142</v>
      </c>
    </row>
    <row r="11" spans="1:3" ht="15">
      <c r="A11" s="68" t="s">
        <v>57</v>
      </c>
      <c r="B11" s="24">
        <v>110</v>
      </c>
      <c r="C11" s="24" t="s">
        <v>44</v>
      </c>
    </row>
    <row r="12" spans="1:3" ht="15">
      <c r="A12" s="66" t="s">
        <v>45</v>
      </c>
      <c r="B12" s="67">
        <v>100</v>
      </c>
      <c r="C12" s="67" t="s">
        <v>44</v>
      </c>
    </row>
    <row r="13" spans="1:3" ht="15">
      <c r="A13" s="68" t="s">
        <v>46</v>
      </c>
      <c r="B13" s="24">
        <v>85</v>
      </c>
      <c r="C13" s="24" t="s">
        <v>47</v>
      </c>
    </row>
    <row r="14" spans="1:3" ht="15">
      <c r="A14" s="66" t="s">
        <v>48</v>
      </c>
      <c r="B14" s="67">
        <v>85</v>
      </c>
      <c r="C14" s="67" t="s">
        <v>47</v>
      </c>
    </row>
    <row r="15" spans="1:3" ht="15">
      <c r="A15" s="68" t="s">
        <v>49</v>
      </c>
      <c r="B15" s="24">
        <v>85</v>
      </c>
      <c r="C15" s="24" t="s">
        <v>47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5"/>
  <sheetViews>
    <sheetView zoomScale="90" zoomScaleNormal="90" zoomScalePageLayoutView="0" workbookViewId="0" topLeftCell="A1">
      <selection activeCell="D26" sqref="D26"/>
    </sheetView>
  </sheetViews>
  <sheetFormatPr defaultColWidth="11.5546875" defaultRowHeight="15"/>
  <cols>
    <col min="1" max="1" width="11.5546875" style="86" customWidth="1"/>
    <col min="2" max="2" width="5.3359375" style="86" customWidth="1"/>
    <col min="3" max="3" width="16.77734375" style="86" customWidth="1"/>
    <col min="4" max="4" width="14.88671875" style="86" customWidth="1"/>
    <col min="5" max="5" width="6.88671875" style="86" customWidth="1"/>
    <col min="6" max="6" width="6.5546875" style="86" customWidth="1"/>
    <col min="7" max="7" width="15.88671875" style="86" customWidth="1"/>
    <col min="8" max="8" width="14.88671875" style="86" customWidth="1"/>
    <col min="9" max="9" width="7.99609375" style="86" customWidth="1"/>
    <col min="10" max="10" width="4.99609375" style="86" customWidth="1"/>
    <col min="11" max="11" width="15.10546875" style="86" customWidth="1"/>
    <col min="12" max="12" width="14.88671875" style="86" customWidth="1"/>
    <col min="13" max="13" width="6.88671875" style="86" customWidth="1"/>
    <col min="14" max="16384" width="11.5546875" style="86" customWidth="1"/>
  </cols>
  <sheetData>
    <row r="1" ht="15">
      <c r="A1" s="86" t="s">
        <v>64</v>
      </c>
    </row>
    <row r="2" spans="3:11" ht="15">
      <c r="C2" s="86" t="s">
        <v>65</v>
      </c>
      <c r="G2" s="86" t="s">
        <v>66</v>
      </c>
      <c r="K2" s="86" t="s">
        <v>67</v>
      </c>
    </row>
    <row r="3" spans="2:13" ht="15">
      <c r="B3"/>
      <c r="C3" t="s">
        <v>68</v>
      </c>
      <c r="D3" t="s">
        <v>69</v>
      </c>
      <c r="E3" t="s">
        <v>70</v>
      </c>
      <c r="F3"/>
      <c r="G3" t="s">
        <v>68</v>
      </c>
      <c r="H3" t="s">
        <v>69</v>
      </c>
      <c r="I3" t="s">
        <v>70</v>
      </c>
      <c r="J3"/>
      <c r="K3" t="s">
        <v>68</v>
      </c>
      <c r="L3" t="s">
        <v>69</v>
      </c>
      <c r="M3" t="s">
        <v>70</v>
      </c>
    </row>
    <row r="4" spans="2:13" ht="15">
      <c r="B4" t="s">
        <v>71</v>
      </c>
      <c r="C4" t="s">
        <v>72</v>
      </c>
      <c r="D4" s="93">
        <v>40731</v>
      </c>
      <c r="E4" s="87">
        <v>624.5</v>
      </c>
      <c r="F4" t="s">
        <v>73</v>
      </c>
      <c r="G4" t="s">
        <v>72</v>
      </c>
      <c r="H4" s="93">
        <v>40731</v>
      </c>
      <c r="I4" s="87">
        <v>703.5</v>
      </c>
      <c r="J4" t="s">
        <v>74</v>
      </c>
      <c r="K4" s="88" t="s">
        <v>75</v>
      </c>
      <c r="L4" s="93">
        <v>40731</v>
      </c>
      <c r="M4">
        <v>650</v>
      </c>
    </row>
    <row r="5" spans="2:13" ht="15">
      <c r="B5" t="s">
        <v>76</v>
      </c>
      <c r="C5" t="s">
        <v>77</v>
      </c>
      <c r="D5" s="93">
        <v>40731</v>
      </c>
      <c r="E5" s="87">
        <v>634.5</v>
      </c>
      <c r="F5" t="s">
        <v>78</v>
      </c>
      <c r="G5" s="88" t="s">
        <v>77</v>
      </c>
      <c r="H5" s="93">
        <v>40731</v>
      </c>
      <c r="I5">
        <v>724</v>
      </c>
      <c r="J5" t="s">
        <v>79</v>
      </c>
      <c r="K5" s="88" t="s">
        <v>80</v>
      </c>
      <c r="L5" s="93">
        <v>40731</v>
      </c>
      <c r="M5">
        <v>625</v>
      </c>
    </row>
    <row r="6" spans="2:13" ht="15">
      <c r="B6" t="s">
        <v>81</v>
      </c>
      <c r="C6" t="s">
        <v>82</v>
      </c>
      <c r="D6" s="93">
        <v>40731</v>
      </c>
      <c r="E6" s="87">
        <v>675.5</v>
      </c>
      <c r="F6" t="s">
        <v>83</v>
      </c>
      <c r="G6" s="88" t="s">
        <v>82</v>
      </c>
      <c r="H6" s="93">
        <v>40731</v>
      </c>
      <c r="I6" s="87">
        <v>750.25</v>
      </c>
      <c r="J6" t="s">
        <v>84</v>
      </c>
      <c r="K6" s="88" t="s">
        <v>85</v>
      </c>
      <c r="L6" s="93">
        <v>40731</v>
      </c>
      <c r="M6" s="87">
        <v>615.5</v>
      </c>
    </row>
    <row r="7" spans="2:13" ht="15">
      <c r="B7" t="s">
        <v>86</v>
      </c>
      <c r="C7" t="s">
        <v>87</v>
      </c>
      <c r="D7" s="93">
        <v>40731</v>
      </c>
      <c r="E7" s="87">
        <v>709.5</v>
      </c>
      <c r="F7" t="s">
        <v>88</v>
      </c>
      <c r="G7" s="88" t="s">
        <v>87</v>
      </c>
      <c r="H7" s="93">
        <v>40731</v>
      </c>
      <c r="I7">
        <v>766</v>
      </c>
      <c r="J7" t="s">
        <v>89</v>
      </c>
      <c r="K7" s="88" t="s">
        <v>90</v>
      </c>
      <c r="L7" s="93">
        <v>40731</v>
      </c>
      <c r="M7" s="87">
        <v>628.5</v>
      </c>
    </row>
    <row r="8" spans="2:13" ht="15">
      <c r="B8" t="s">
        <v>91</v>
      </c>
      <c r="C8" t="s">
        <v>92</v>
      </c>
      <c r="D8" s="93">
        <v>40731</v>
      </c>
      <c r="E8" s="87">
        <v>731.75</v>
      </c>
      <c r="F8" t="s">
        <v>93</v>
      </c>
      <c r="G8" s="88" t="s">
        <v>92</v>
      </c>
      <c r="H8" s="93">
        <v>40731</v>
      </c>
      <c r="I8">
        <v>773</v>
      </c>
      <c r="J8" t="s">
        <v>94</v>
      </c>
      <c r="K8" s="88" t="s">
        <v>95</v>
      </c>
      <c r="L8" s="93">
        <v>40731</v>
      </c>
      <c r="M8" s="87">
        <v>636.75</v>
      </c>
    </row>
    <row r="9" spans="2:13" ht="15">
      <c r="B9" t="s">
        <v>96</v>
      </c>
      <c r="C9" t="s">
        <v>97</v>
      </c>
      <c r="D9" s="93">
        <v>40731</v>
      </c>
      <c r="E9" s="87">
        <v>749.5</v>
      </c>
      <c r="F9" t="s">
        <v>98</v>
      </c>
      <c r="G9" s="88" t="s">
        <v>97</v>
      </c>
      <c r="H9" s="93">
        <v>40731</v>
      </c>
      <c r="I9">
        <v>781</v>
      </c>
      <c r="J9" t="s">
        <v>99</v>
      </c>
      <c r="K9" s="88" t="s">
        <v>100</v>
      </c>
      <c r="L9" s="93">
        <v>40731</v>
      </c>
      <c r="M9">
        <v>644</v>
      </c>
    </row>
    <row r="10" spans="2:13" ht="15">
      <c r="B10" t="s">
        <v>101</v>
      </c>
      <c r="C10" t="s">
        <v>102</v>
      </c>
      <c r="D10" s="93">
        <v>40731</v>
      </c>
      <c r="E10">
        <v>765</v>
      </c>
      <c r="F10" t="s">
        <v>103</v>
      </c>
      <c r="G10" s="88" t="s">
        <v>102</v>
      </c>
      <c r="H10" s="93">
        <v>40731</v>
      </c>
      <c r="I10">
        <v>793</v>
      </c>
      <c r="J10" t="s">
        <v>104</v>
      </c>
      <c r="K10" s="88" t="s">
        <v>105</v>
      </c>
      <c r="L10" s="93">
        <v>40731</v>
      </c>
      <c r="M10">
        <v>626</v>
      </c>
    </row>
    <row r="11" spans="2:13" ht="15">
      <c r="B11" t="s">
        <v>106</v>
      </c>
      <c r="C11" t="s">
        <v>107</v>
      </c>
      <c r="D11" s="93">
        <v>40731</v>
      </c>
      <c r="E11" s="87">
        <v>791.25</v>
      </c>
      <c r="F11" t="s">
        <v>108</v>
      </c>
      <c r="G11" s="88" t="s">
        <v>107</v>
      </c>
      <c r="H11" s="93">
        <v>40731</v>
      </c>
      <c r="I11">
        <v>805</v>
      </c>
      <c r="J11" t="s">
        <v>109</v>
      </c>
      <c r="K11" t="s">
        <v>110</v>
      </c>
      <c r="L11" s="93">
        <v>40731</v>
      </c>
      <c r="M11" s="87">
        <v>601.75</v>
      </c>
    </row>
    <row r="12" spans="2:13" ht="15">
      <c r="B12" t="s">
        <v>111</v>
      </c>
      <c r="C12" t="s">
        <v>112</v>
      </c>
      <c r="D12" s="93">
        <v>40731</v>
      </c>
      <c r="E12" s="87">
        <v>805.5</v>
      </c>
      <c r="F12" t="s">
        <v>113</v>
      </c>
      <c r="G12" s="88" t="s">
        <v>112</v>
      </c>
      <c r="H12" s="93">
        <v>40731</v>
      </c>
      <c r="I12">
        <v>821</v>
      </c>
      <c r="J12" t="s">
        <v>114</v>
      </c>
      <c r="K12" t="s">
        <v>115</v>
      </c>
      <c r="L12" s="93">
        <v>40731</v>
      </c>
      <c r="M12" s="87">
        <v>611.75</v>
      </c>
    </row>
    <row r="13" spans="2:13" ht="15">
      <c r="B13" t="s">
        <v>116</v>
      </c>
      <c r="C13" t="s">
        <v>117</v>
      </c>
      <c r="D13" s="93">
        <v>40731</v>
      </c>
      <c r="E13" s="87">
        <v>813.25</v>
      </c>
      <c r="F13" t="s">
        <v>118</v>
      </c>
      <c r="G13" s="88" t="s">
        <v>117</v>
      </c>
      <c r="H13" s="93">
        <v>40731</v>
      </c>
      <c r="I13">
        <v>811</v>
      </c>
      <c r="J13" t="s">
        <v>119</v>
      </c>
      <c r="K13" t="s">
        <v>120</v>
      </c>
      <c r="L13" s="93">
        <v>40731</v>
      </c>
      <c r="M13" s="87">
        <v>618.75</v>
      </c>
    </row>
    <row r="14" spans="2:13" ht="15">
      <c r="B14" t="s">
        <v>121</v>
      </c>
      <c r="C14" t="s">
        <v>122</v>
      </c>
      <c r="D14" s="93">
        <v>40731</v>
      </c>
      <c r="E14" s="87">
        <v>784.25</v>
      </c>
      <c r="F14" t="s">
        <v>123</v>
      </c>
      <c r="G14" s="88" t="s">
        <v>122</v>
      </c>
      <c r="H14" s="93">
        <v>40731</v>
      </c>
      <c r="I14">
        <v>796</v>
      </c>
      <c r="J14" t="s">
        <v>124</v>
      </c>
      <c r="K14" t="s">
        <v>125</v>
      </c>
      <c r="L14" s="93">
        <v>40731</v>
      </c>
      <c r="M14" s="87">
        <v>624.75</v>
      </c>
    </row>
    <row r="15" spans="2:13" ht="15">
      <c r="B15"/>
      <c r="C15"/>
      <c r="D15" s="88"/>
      <c r="E15"/>
      <c r="F15" t="s">
        <v>126</v>
      </c>
      <c r="G15" t="s">
        <v>127</v>
      </c>
      <c r="H15" t="s">
        <v>128</v>
      </c>
      <c r="I15">
        <v>0</v>
      </c>
      <c r="J15" t="s">
        <v>129</v>
      </c>
      <c r="K15" t="s">
        <v>130</v>
      </c>
      <c r="L15" s="93">
        <v>40731</v>
      </c>
      <c r="M15">
        <v>601</v>
      </c>
    </row>
    <row r="16" spans="2:13" ht="15">
      <c r="B16"/>
      <c r="C16"/>
      <c r="D16" s="88"/>
      <c r="E16"/>
      <c r="F16"/>
      <c r="G16"/>
      <c r="H16"/>
      <c r="I16"/>
      <c r="J16" t="s">
        <v>131</v>
      </c>
      <c r="K16" t="s">
        <v>132</v>
      </c>
      <c r="L16" s="93">
        <v>40731</v>
      </c>
      <c r="M16" s="87">
        <v>579.75</v>
      </c>
    </row>
    <row r="17" spans="2:13" ht="15">
      <c r="B17"/>
      <c r="C17"/>
      <c r="D17"/>
      <c r="E17"/>
      <c r="F17"/>
      <c r="G17"/>
      <c r="H17"/>
      <c r="I17"/>
      <c r="J17" t="s">
        <v>133</v>
      </c>
      <c r="K17" t="s">
        <v>134</v>
      </c>
      <c r="L17" s="93">
        <v>40731</v>
      </c>
      <c r="M17" s="87">
        <v>603.75</v>
      </c>
    </row>
    <row r="18" spans="2:13" ht="15">
      <c r="B18"/>
      <c r="C18"/>
      <c r="D18"/>
      <c r="E18"/>
      <c r="F18"/>
      <c r="G18"/>
      <c r="H18"/>
      <c r="I18"/>
      <c r="J18" t="s">
        <v>135</v>
      </c>
      <c r="K18" t="s">
        <v>136</v>
      </c>
      <c r="L18" s="93">
        <v>40731</v>
      </c>
      <c r="M18" s="87">
        <v>576.75</v>
      </c>
    </row>
    <row r="21" spans="2:13" ht="15">
      <c r="B21"/>
      <c r="C21"/>
      <c r="D21" s="88"/>
      <c r="E21" s="87"/>
      <c r="F21"/>
      <c r="G21"/>
      <c r="H21"/>
      <c r="I21"/>
      <c r="J21"/>
      <c r="K21"/>
      <c r="L21" s="88"/>
      <c r="M21" s="87"/>
    </row>
    <row r="25" spans="4:5" ht="15.75">
      <c r="D25" s="89" t="s">
        <v>137</v>
      </c>
      <c r="E25" s="89" t="s">
        <v>138</v>
      </c>
    </row>
    <row r="26" spans="3:9" ht="15.75">
      <c r="C26" s="89" t="s">
        <v>139</v>
      </c>
      <c r="D26" s="92" t="s">
        <v>143</v>
      </c>
      <c r="E26" s="68">
        <v>7</v>
      </c>
      <c r="F26" s="86" t="s">
        <v>140</v>
      </c>
      <c r="G26" t="s">
        <v>43</v>
      </c>
      <c r="H26" t="s">
        <v>141</v>
      </c>
      <c r="I26" s="86">
        <v>2011</v>
      </c>
    </row>
    <row r="31" spans="4:8" ht="15">
      <c r="D31" s="90"/>
      <c r="E31" s="91"/>
      <c r="G31" s="90"/>
      <c r="H31" s="91"/>
    </row>
    <row r="32" spans="4:8" ht="15">
      <c r="D32" s="90"/>
      <c r="E32" s="91"/>
      <c r="G32" s="90"/>
      <c r="H32" s="91"/>
    </row>
    <row r="33" spans="4:8" ht="15">
      <c r="D33" s="90"/>
      <c r="E33" s="91"/>
      <c r="G33" s="90"/>
      <c r="H33" s="91"/>
    </row>
    <row r="34" spans="4:8" ht="15">
      <c r="D34" s="90"/>
      <c r="E34" s="91"/>
      <c r="G34" s="90"/>
      <c r="H34" s="91"/>
    </row>
    <row r="35" spans="4:8" ht="15">
      <c r="D35" s="90"/>
      <c r="E35" s="91"/>
      <c r="G35" s="90"/>
      <c r="H35" s="91"/>
    </row>
    <row r="36" spans="4:8" ht="15">
      <c r="D36" s="90"/>
      <c r="E36" s="91"/>
      <c r="G36" s="90"/>
      <c r="H36" s="91"/>
    </row>
    <row r="37" spans="4:8" ht="15">
      <c r="D37" s="90"/>
      <c r="E37" s="91"/>
      <c r="G37" s="90"/>
      <c r="H37" s="91"/>
    </row>
    <row r="38" spans="4:8" ht="15">
      <c r="D38" s="90"/>
      <c r="E38" s="91"/>
      <c r="G38" s="90"/>
      <c r="H38" s="91"/>
    </row>
    <row r="39" spans="4:8" ht="15">
      <c r="D39" s="90"/>
      <c r="E39" s="91"/>
      <c r="G39" s="90"/>
      <c r="H39" s="91"/>
    </row>
    <row r="40" spans="4:8" ht="15">
      <c r="D40" s="90"/>
      <c r="E40" s="91"/>
      <c r="G40" s="90"/>
      <c r="H40" s="91"/>
    </row>
    <row r="41" spans="4:8" ht="15">
      <c r="D41" s="90"/>
      <c r="E41" s="91"/>
      <c r="G41" s="90"/>
      <c r="H41" s="91"/>
    </row>
    <row r="42" spans="4:7" ht="15">
      <c r="D42" s="90"/>
      <c r="E42" s="91"/>
      <c r="G42" s="90"/>
    </row>
    <row r="43" spans="4:7" ht="15">
      <c r="D43" s="90"/>
      <c r="E43" s="91"/>
      <c r="G43" s="90"/>
    </row>
    <row r="44" spans="4:7" ht="15">
      <c r="D44" s="90"/>
      <c r="E44" s="91"/>
      <c r="G44" s="90"/>
    </row>
    <row r="45" spans="4:7" ht="15">
      <c r="D45" s="90"/>
      <c r="E45" s="91"/>
      <c r="G45" s="90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scale="8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gpino</cp:lastModifiedBy>
  <dcterms:created xsi:type="dcterms:W3CDTF">2011-06-17T02:07:50Z</dcterms:created>
  <dcterms:modified xsi:type="dcterms:W3CDTF">2011-09-01T14:46:38Z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