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firstSheet="1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<sst xmlns="http://schemas.openxmlformats.org/spreadsheetml/2006/main" count="267" uniqueCount="146">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</sst>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15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Noviembre</v>
      </c>
      <c r="E8" s="4">
        <f>Datos!I24</f>
        <v>2011</v>
      </c>
      <c r="F8" s="3"/>
      <c r="G8" s="3"/>
      <c r="H8" s="3" t="str">
        <f>Datos!D24</f>
        <v>Miércoles</v>
      </c>
      <c r="I8" s="5">
        <f>Datos!E24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>
        <f>B20+'Primas SRW'!B6</f>
        <v>733</v>
      </c>
      <c r="D19" s="29"/>
      <c r="E19" s="33">
        <f>D20+'Primas HRW'!B7</f>
        <v>841</v>
      </c>
      <c r="F19" s="34">
        <f>D20+'Primas HRW'!C7</f>
        <v>836</v>
      </c>
      <c r="G19" s="35">
        <f>D20+'Primas HRW'!D7</f>
        <v>831</v>
      </c>
      <c r="H19" s="30"/>
      <c r="I19" s="31">
        <f>H20+'Primas maíz'!B7</f>
        <v>733</v>
      </c>
    </row>
    <row r="20" spans="1:9" ht="19.5" customHeight="1">
      <c r="A20" s="17" t="s">
        <v>23</v>
      </c>
      <c r="B20" s="28">
        <f>Datos!E4</f>
        <v>643</v>
      </c>
      <c r="C20" s="36">
        <f>B20+'Primas SRW'!B7</f>
        <v>738</v>
      </c>
      <c r="D20" s="29">
        <f>Datos!I4</f>
        <v>713</v>
      </c>
      <c r="E20" s="25">
        <f>D20+'Primas HRW'!B8</f>
        <v>844</v>
      </c>
      <c r="F20" s="26">
        <f>D20+'Primas HRW'!C8</f>
        <v>839</v>
      </c>
      <c r="G20" s="37">
        <f>D20+'Primas HRW'!D8</f>
        <v>834</v>
      </c>
      <c r="H20" s="30">
        <f>Datos!M4</f>
        <v>656</v>
      </c>
      <c r="I20" s="27">
        <f>H20+'Primas maíz'!B8</f>
        <v>734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737.25</v>
      </c>
      <c r="D22" s="56"/>
      <c r="E22" s="94">
        <f>$D$24+'Primas HRW'!B9</f>
        <v>838</v>
      </c>
      <c r="F22" s="94">
        <f>$D$24+'Primas HRW'!C9</f>
        <v>833</v>
      </c>
      <c r="G22" s="95">
        <f>$D$24+'Primas HRW'!D9</f>
        <v>828</v>
      </c>
      <c r="H22" s="90"/>
      <c r="I22" s="27">
        <f>H24+'Primas maíz'!B9</f>
        <v>730</v>
      </c>
    </row>
    <row r="23" spans="1:9" ht="19.5" customHeight="1">
      <c r="A23" s="23" t="s">
        <v>13</v>
      </c>
      <c r="B23" s="24"/>
      <c r="C23" s="91">
        <f>B24+'Primas SRW'!B9</f>
        <v>742.25</v>
      </c>
      <c r="D23" s="56"/>
      <c r="E23" s="94">
        <f>$D$24+'Primas HRW'!B10</f>
        <v>841</v>
      </c>
      <c r="F23" s="94">
        <f>$D$24+'Primas HRW'!C10</f>
        <v>836</v>
      </c>
      <c r="G23" s="95">
        <f>$D$24+'Primas HRW'!D10</f>
        <v>831</v>
      </c>
      <c r="H23" s="90"/>
      <c r="I23" s="27">
        <f>H24+'Primas maíz'!B10</f>
        <v>732</v>
      </c>
    </row>
    <row r="24" spans="1:9" ht="19.5" customHeight="1">
      <c r="A24" s="17" t="s">
        <v>14</v>
      </c>
      <c r="B24" s="31">
        <f>Datos!E5</f>
        <v>662.25</v>
      </c>
      <c r="C24" s="91">
        <f>B24+'Primas SRW'!B10</f>
        <v>747.25</v>
      </c>
      <c r="D24" s="38">
        <f>Datos!I5</f>
        <v>723</v>
      </c>
      <c r="E24" s="94">
        <f>$D$24+'Primas HRW'!B11</f>
        <v>843</v>
      </c>
      <c r="F24" s="94">
        <f>$D$24+'Primas HRW'!C11</f>
        <v>838</v>
      </c>
      <c r="G24" s="95">
        <f>$D$24+'Primas HRW'!D11</f>
        <v>833</v>
      </c>
      <c r="H24" s="30">
        <f>Datos!M5</f>
        <v>665</v>
      </c>
      <c r="I24" s="31">
        <f>H24+'Primas maíz'!B11</f>
        <v>734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681.5</v>
      </c>
      <c r="C26" s="32"/>
      <c r="D26" s="38">
        <f>Datos!I6</f>
        <v>731.75</v>
      </c>
      <c r="E26" s="31"/>
      <c r="F26" s="31"/>
      <c r="G26" s="39"/>
      <c r="H26" s="30">
        <f>Datos!M6</f>
        <v>671.75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695</v>
      </c>
      <c r="C28" s="32"/>
      <c r="D28" s="38">
        <f>Datos!I7</f>
        <v>739.5</v>
      </c>
      <c r="E28" s="31"/>
      <c r="F28" s="31"/>
      <c r="G28" s="39"/>
      <c r="H28" s="30">
        <f>Datos!M7</f>
        <v>674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716.5</v>
      </c>
      <c r="C30" s="32"/>
      <c r="D30" s="38">
        <f>Datos!I8</f>
        <v>754</v>
      </c>
      <c r="E30" s="31"/>
      <c r="F30" s="31"/>
      <c r="G30" s="39"/>
      <c r="H30" s="30">
        <f>Datos!M8</f>
        <v>623.5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737.75</v>
      </c>
      <c r="C33" s="36"/>
      <c r="D33" s="38">
        <f>Datos!I9</f>
        <v>776</v>
      </c>
      <c r="E33" s="36"/>
      <c r="F33" s="28"/>
      <c r="G33" s="40"/>
      <c r="H33" s="30">
        <f>Datos!M9</f>
        <v>596.5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755</v>
      </c>
      <c r="C35" s="32"/>
      <c r="D35" s="38">
        <f>Datos!I10</f>
        <v>784.5</v>
      </c>
      <c r="E35" s="32"/>
      <c r="F35" s="31"/>
      <c r="G35" s="39"/>
      <c r="H35" s="41">
        <f>Datos!M10</f>
        <v>608</v>
      </c>
      <c r="I35" s="31"/>
    </row>
    <row r="36" spans="1:9" ht="19.5" customHeight="1">
      <c r="A36" s="17" t="s">
        <v>16</v>
      </c>
      <c r="B36" s="31">
        <f>Datos!E11</f>
        <v>757.25</v>
      </c>
      <c r="C36" s="32"/>
      <c r="D36" s="38">
        <f>Datos!I11</f>
        <v>777.5</v>
      </c>
      <c r="E36" s="32"/>
      <c r="F36" s="31"/>
      <c r="G36" s="39"/>
      <c r="H36" s="41">
        <f>Datos!M11</f>
        <v>615</v>
      </c>
      <c r="I36" s="31"/>
    </row>
    <row r="37" spans="1:9" ht="19.5" customHeight="1">
      <c r="A37" s="17" t="s">
        <v>18</v>
      </c>
      <c r="B37" s="31">
        <f>Datos!E12</f>
        <v>738.25</v>
      </c>
      <c r="C37" s="32"/>
      <c r="D37" s="38">
        <f>Datos!I12</f>
        <v>758.5</v>
      </c>
      <c r="E37" s="32"/>
      <c r="F37" s="31"/>
      <c r="G37" s="39"/>
      <c r="H37" s="41">
        <f>Datos!M12</f>
        <v>620</v>
      </c>
      <c r="I37" s="31"/>
    </row>
    <row r="38" spans="1:9" ht="19.5" customHeight="1">
      <c r="A38" s="17" t="s">
        <v>20</v>
      </c>
      <c r="B38" s="31">
        <f>Datos!E13</f>
        <v>752.25</v>
      </c>
      <c r="C38" s="32"/>
      <c r="D38" s="38">
        <f>Datos!I13</f>
        <v>764.5</v>
      </c>
      <c r="E38" s="32"/>
      <c r="F38" s="31"/>
      <c r="G38" s="39"/>
      <c r="H38" s="41">
        <f>Datos!M13</f>
        <v>588.5</v>
      </c>
      <c r="I38" s="31"/>
    </row>
    <row r="39" spans="1:9" ht="19.5" customHeight="1">
      <c r="A39" s="17" t="s">
        <v>23</v>
      </c>
      <c r="B39" s="28">
        <f>Datos!E14</f>
        <v>762.25</v>
      </c>
      <c r="C39" s="36"/>
      <c r="D39" s="38">
        <f>Datos!I14</f>
        <v>772.5</v>
      </c>
      <c r="E39" s="36"/>
      <c r="F39" s="28"/>
      <c r="G39" s="40"/>
      <c r="H39" s="41">
        <f>Datos!M14</f>
        <v>577.5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762.25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762.25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762.25</v>
      </c>
      <c r="C43" s="32"/>
      <c r="D43" s="38"/>
      <c r="E43" s="32"/>
      <c r="F43" s="32"/>
      <c r="G43" s="39"/>
      <c r="H43" s="41">
        <f>Datos!M15</f>
        <v>599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585.5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Noviembre</v>
      </c>
      <c r="E9" s="3">
        <f>BUSHEL!E8</f>
        <v>2011</v>
      </c>
      <c r="F9" s="3"/>
      <c r="G9" s="3"/>
      <c r="H9" s="3" t="str">
        <f>Datos!D24</f>
        <v>Miércoles</v>
      </c>
      <c r="I9" s="5">
        <f>Datos!E24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>
        <f>BUSHEL!C19*TONELADA!$B$48</f>
        <v>269.33351999999996</v>
      </c>
      <c r="D19" s="38"/>
      <c r="E19" s="25">
        <f>BUSHEL!E19*TONELADA!$B$48</f>
        <v>309.01704</v>
      </c>
      <c r="F19" s="25">
        <f>BUSHEL!F19*TONELADA!$B$48</f>
        <v>307.17984</v>
      </c>
      <c r="G19" s="37">
        <f>BUSHEL!G19*TONELADA!$B$48</f>
        <v>305.34264</v>
      </c>
      <c r="H19" s="30"/>
      <c r="I19" s="27">
        <f>BUSHEL!I19*TONELADA!$E$48</f>
        <v>288.56744</v>
      </c>
    </row>
    <row r="20" spans="1:9" ht="19.5" customHeight="1">
      <c r="A20" s="17" t="s">
        <v>23</v>
      </c>
      <c r="B20" s="28">
        <f>BUSHEL!B20*TONELADA!$B$48</f>
        <v>236.26391999999998</v>
      </c>
      <c r="C20" s="36">
        <f>BUSHEL!C20*TONELADA!$B$48</f>
        <v>271.17072</v>
      </c>
      <c r="D20" s="38">
        <f>BUSHEL!D20*TONELADA!$B$48</f>
        <v>261.98472</v>
      </c>
      <c r="E20" s="25">
        <f>BUSHEL!E20*TONELADA!$B$48</f>
        <v>310.11936</v>
      </c>
      <c r="F20" s="25">
        <f>BUSHEL!F20*TONELADA!$B$48</f>
        <v>308.28216</v>
      </c>
      <c r="G20" s="37">
        <f>BUSHEL!G20*TONELADA!$B$48</f>
        <v>306.44496</v>
      </c>
      <c r="H20" s="30">
        <f>BUSHEL!H20*$E$48</f>
        <v>258.25408</v>
      </c>
      <c r="I20" s="27">
        <f>BUSHEL!I20*TONELADA!$E$48</f>
        <v>288.96112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270.89513999999997</v>
      </c>
      <c r="D22" s="56"/>
      <c r="E22" s="25">
        <f>BUSHEL!E22*TONELADA!$B$48</f>
        <v>307.91472</v>
      </c>
      <c r="F22" s="25">
        <f>BUSHEL!F22*TONELADA!$B$48</f>
        <v>306.07752</v>
      </c>
      <c r="G22" s="37">
        <f>BUSHEL!G22*TONELADA!$B$48</f>
        <v>304.24032</v>
      </c>
      <c r="H22" s="56"/>
      <c r="I22" s="27">
        <f>BUSHEL!I22*TONELADA!$E$48</f>
        <v>287.3864</v>
      </c>
    </row>
    <row r="23" spans="1:9" ht="19.5" customHeight="1">
      <c r="A23" s="23" t="s">
        <v>13</v>
      </c>
      <c r="B23" s="24"/>
      <c r="C23" s="36">
        <f>BUSHEL!C23*TONELADA!$B$48</f>
        <v>272.73233999999997</v>
      </c>
      <c r="D23" s="56"/>
      <c r="E23" s="25">
        <f>BUSHEL!E23*TONELADA!$B$48</f>
        <v>309.01704</v>
      </c>
      <c r="F23" s="25">
        <f>BUSHEL!F23*TONELADA!$B$48</f>
        <v>307.17984</v>
      </c>
      <c r="G23" s="37">
        <f>BUSHEL!G23*TONELADA!$B$48</f>
        <v>305.34264</v>
      </c>
      <c r="H23" s="56"/>
      <c r="I23" s="27">
        <f>BUSHEL!I23*TONELADA!$E$48</f>
        <v>288.17375999999996</v>
      </c>
    </row>
    <row r="24" spans="1:9" ht="19.5" customHeight="1">
      <c r="A24" s="17" t="s">
        <v>14</v>
      </c>
      <c r="B24" s="28">
        <f>BUSHEL!B24*TONELADA!$B$48</f>
        <v>243.33714</v>
      </c>
      <c r="C24" s="36">
        <f>BUSHEL!C24*TONELADA!$B$48</f>
        <v>274.56954</v>
      </c>
      <c r="D24" s="38">
        <f>BUSHEL!D24*TONELADA!$B$48</f>
        <v>265.65912</v>
      </c>
      <c r="E24" s="25">
        <f>BUSHEL!E24*TONELADA!$B$48</f>
        <v>309.75192</v>
      </c>
      <c r="F24" s="25">
        <f>BUSHEL!F24*TONELADA!$B$48</f>
        <v>307.91472</v>
      </c>
      <c r="G24" s="37">
        <f>BUSHEL!G24*TONELADA!$B$48</f>
        <v>306.07752</v>
      </c>
      <c r="H24" s="30">
        <f>BUSHEL!H24*$E$48</f>
        <v>261.7972</v>
      </c>
      <c r="I24" s="27">
        <f>BUSHEL!I24*TONELADA!$E$48</f>
        <v>288.96112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250.41036</v>
      </c>
      <c r="C26" s="32"/>
      <c r="D26" s="38">
        <f>BUSHEL!D26*TONELADA!$B$48</f>
        <v>268.87422</v>
      </c>
      <c r="E26" s="31"/>
      <c r="F26" s="31"/>
      <c r="G26" s="39"/>
      <c r="H26" s="30">
        <f>BUSHEL!H26*$E$48</f>
        <v>264.45454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255.3708</v>
      </c>
      <c r="C28" s="32"/>
      <c r="D28" s="38">
        <f>BUSHEL!D28*TONELADA!$B$48</f>
        <v>271.72188</v>
      </c>
      <c r="E28" s="31"/>
      <c r="F28" s="31"/>
      <c r="G28" s="39"/>
      <c r="H28" s="30">
        <f>BUSHEL!H28*$E$48</f>
        <v>265.34031999999996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263.27076</v>
      </c>
      <c r="C30" s="32"/>
      <c r="D30" s="38">
        <f>IF(BUSHEL!D30&gt;0,BUSHEL!D30*TONELADA!$B$48,"")</f>
        <v>277.04976</v>
      </c>
      <c r="E30" s="31"/>
      <c r="F30" s="31"/>
      <c r="G30" s="39"/>
      <c r="H30" s="30">
        <f>BUSHEL!H30*$E$48</f>
        <v>245.45947999999999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271.07886</v>
      </c>
      <c r="C33" s="36"/>
      <c r="D33" s="38">
        <f>IF(BUSHEL!D33&gt;0,BUSHEL!D33*TONELADA!$B$48,"")</f>
        <v>285.13344</v>
      </c>
      <c r="E33" s="36"/>
      <c r="F33" s="36"/>
      <c r="G33" s="40"/>
      <c r="H33" s="30">
        <f>BUSHEL!H33*$E$48</f>
        <v>234.83012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277.4172</v>
      </c>
      <c r="C35" s="32"/>
      <c r="D35" s="38">
        <f>IF(BUSHEL!D35&gt;0,BUSHEL!D35*TONELADA!$B$48,"")</f>
        <v>288.25668</v>
      </c>
      <c r="E35" s="32"/>
      <c r="F35" s="32"/>
      <c r="G35" s="39"/>
      <c r="H35" s="30">
        <f>BUSHEL!H35*$E$48</f>
        <v>239.35744</v>
      </c>
      <c r="I35" s="31"/>
    </row>
    <row r="36" spans="1:9" ht="19.5" customHeight="1">
      <c r="A36" s="17" t="s">
        <v>16</v>
      </c>
      <c r="B36" s="28">
        <f>BUSHEL!B36*TONELADA!$B$48</f>
        <v>278.24394</v>
      </c>
      <c r="C36" s="32"/>
      <c r="D36" s="38">
        <f>IF(BUSHEL!D36&gt;0,BUSHEL!D36*TONELADA!$B$48,"")</f>
        <v>285.6846</v>
      </c>
      <c r="E36" s="32"/>
      <c r="F36" s="32"/>
      <c r="G36" s="39"/>
      <c r="H36" s="30">
        <f>BUSHEL!H36*$E$48</f>
        <v>242.11319999999998</v>
      </c>
      <c r="I36" s="31"/>
    </row>
    <row r="37" spans="1:9" ht="19.5" customHeight="1">
      <c r="A37" s="17" t="s">
        <v>18</v>
      </c>
      <c r="B37" s="28">
        <f>BUSHEL!B37*TONELADA!$B$48</f>
        <v>271.26258</v>
      </c>
      <c r="C37" s="32"/>
      <c r="D37" s="38">
        <f>IF(BUSHEL!D37&gt;0,BUSHEL!D37*TONELADA!$B$48,"")</f>
        <v>278.70324</v>
      </c>
      <c r="E37" s="32"/>
      <c r="F37" s="32"/>
      <c r="G37" s="39"/>
      <c r="H37" s="30">
        <f>BUSHEL!H37*$E$48</f>
        <v>244.08159999999998</v>
      </c>
      <c r="I37" s="31"/>
    </row>
    <row r="38" spans="1:9" ht="19.5" customHeight="1">
      <c r="A38" s="17" t="s">
        <v>20</v>
      </c>
      <c r="B38" s="28">
        <f>BUSHEL!B38*TONELADA!$B$48</f>
        <v>276.40674</v>
      </c>
      <c r="C38" s="32"/>
      <c r="D38" s="38">
        <f>IF(BUSHEL!D38&gt;0,BUSHEL!D38*TONELADA!$B$48,"")</f>
        <v>280.90788</v>
      </c>
      <c r="E38" s="32"/>
      <c r="F38" s="32"/>
      <c r="G38" s="39"/>
      <c r="H38" s="30">
        <f>BUSHEL!H38*$E$48</f>
        <v>231.68068</v>
      </c>
      <c r="I38" s="31"/>
    </row>
    <row r="39" spans="1:9" ht="19.5" customHeight="1">
      <c r="A39" s="17" t="s">
        <v>23</v>
      </c>
      <c r="B39" s="28">
        <f>BUSHEL!B39*TONELADA!$B$48</f>
        <v>280.08114</v>
      </c>
      <c r="C39" s="36"/>
      <c r="D39" s="38">
        <f>IF(BUSHEL!D39&gt;0,BUSHEL!D39*TONELADA!$B$48,"")</f>
        <v>283.8474</v>
      </c>
      <c r="E39" s="36"/>
      <c r="F39" s="36"/>
      <c r="G39" s="40"/>
      <c r="H39" s="30">
        <f>BUSHEL!H39*$E$48</f>
        <v>227.35019999999997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280.08114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280.08114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280.08114</v>
      </c>
      <c r="C43" s="32"/>
      <c r="D43" s="38"/>
      <c r="E43" s="32"/>
      <c r="F43" s="32"/>
      <c r="G43" s="39"/>
      <c r="H43" s="30">
        <f>BUSHEL!H43*$E$48</f>
        <v>235.81431999999998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230.49963999999997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95</v>
      </c>
      <c r="C7" s="24" t="s">
        <v>45</v>
      </c>
    </row>
    <row r="8" spans="1:3" ht="15">
      <c r="A8" s="85" t="s">
        <v>134</v>
      </c>
      <c r="B8" s="63">
        <v>75</v>
      </c>
      <c r="C8" s="63" t="s">
        <v>135</v>
      </c>
    </row>
    <row r="9" spans="1:3" ht="15">
      <c r="A9" s="83" t="s">
        <v>37</v>
      </c>
      <c r="B9" s="24">
        <v>80</v>
      </c>
      <c r="C9" s="24" t="s">
        <v>135</v>
      </c>
    </row>
    <row r="10" spans="1:3" ht="15">
      <c r="A10" s="84" t="s">
        <v>38</v>
      </c>
      <c r="B10" s="63">
        <v>85</v>
      </c>
      <c r="C10" s="63" t="s">
        <v>135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46</v>
      </c>
      <c r="B7" s="63">
        <v>128</v>
      </c>
      <c r="C7" s="63">
        <f>B7+B24</f>
        <v>123</v>
      </c>
      <c r="D7" s="63">
        <f>B7+B23</f>
        <v>118</v>
      </c>
      <c r="E7" s="63" t="s">
        <v>45</v>
      </c>
    </row>
    <row r="8" spans="1:5" ht="15">
      <c r="A8" t="s">
        <v>47</v>
      </c>
      <c r="B8" s="24">
        <v>131</v>
      </c>
      <c r="C8" s="70">
        <f>B8+B24</f>
        <v>126</v>
      </c>
      <c r="D8" s="24">
        <f>B8+B23</f>
        <v>121</v>
      </c>
      <c r="E8" s="24" t="s">
        <v>45</v>
      </c>
    </row>
    <row r="9" spans="1:5" ht="15">
      <c r="A9" s="87" t="s">
        <v>134</v>
      </c>
      <c r="B9" s="63">
        <v>115</v>
      </c>
      <c r="C9" s="63">
        <f>B9+B24</f>
        <v>110</v>
      </c>
      <c r="D9" s="63">
        <f>B9+B23</f>
        <v>105</v>
      </c>
      <c r="E9" s="63" t="s">
        <v>135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135</v>
      </c>
    </row>
    <row r="11" spans="1:5" ht="15">
      <c r="A11" s="88" t="s">
        <v>38</v>
      </c>
      <c r="B11" s="63">
        <v>120</v>
      </c>
      <c r="C11" s="93">
        <f>B11+B24</f>
        <v>115</v>
      </c>
      <c r="D11" s="92">
        <f>B11+B23</f>
        <v>110</v>
      </c>
      <c r="E11" s="63" t="s">
        <v>135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46</v>
      </c>
      <c r="B7" s="63">
        <v>77</v>
      </c>
      <c r="C7" s="63" t="s">
        <v>45</v>
      </c>
    </row>
    <row r="8" spans="1:3" ht="15">
      <c r="A8" s="64" t="s">
        <v>47</v>
      </c>
      <c r="B8" s="24">
        <v>78</v>
      </c>
      <c r="C8" s="24" t="s">
        <v>45</v>
      </c>
    </row>
    <row r="9" spans="1:3" ht="15">
      <c r="A9" s="85" t="s">
        <v>134</v>
      </c>
      <c r="B9" s="63">
        <v>65</v>
      </c>
      <c r="C9" s="63" t="s">
        <v>135</v>
      </c>
    </row>
    <row r="10" spans="1:3" ht="15">
      <c r="A10" s="83" t="s">
        <v>37</v>
      </c>
      <c r="B10" s="24">
        <v>67</v>
      </c>
      <c r="C10" s="24" t="s">
        <v>135</v>
      </c>
    </row>
    <row r="11" spans="1:3" ht="15">
      <c r="A11" s="84" t="s">
        <v>38</v>
      </c>
      <c r="B11" s="63">
        <v>69</v>
      </c>
      <c r="C11" s="6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5546875" style="78" bestFit="1" customWidth="1"/>
    <col min="6" max="6" width="6.5546875" style="78" customWidth="1"/>
    <col min="7" max="7" width="15.88671875" style="78" bestFit="1" customWidth="1"/>
    <col min="8" max="8" width="8.886718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8.886718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3:13" ht="15">
      <c r="C3" s="78" t="s">
        <v>66</v>
      </c>
      <c r="D3" s="96" t="s">
        <v>67</v>
      </c>
      <c r="E3" s="82" t="s">
        <v>68</v>
      </c>
      <c r="G3" s="78" t="s">
        <v>66</v>
      </c>
      <c r="H3" s="96" t="s">
        <v>67</v>
      </c>
      <c r="I3" s="78" t="s">
        <v>68</v>
      </c>
      <c r="K3" s="78" t="s">
        <v>66</v>
      </c>
      <c r="L3" s="96" t="s">
        <v>67</v>
      </c>
      <c r="M3" s="78" t="s">
        <v>68</v>
      </c>
    </row>
    <row r="4" spans="2:13" ht="15">
      <c r="B4" s="78" t="s">
        <v>69</v>
      </c>
      <c r="C4" s="78" t="s">
        <v>70</v>
      </c>
      <c r="D4" s="96">
        <v>40856</v>
      </c>
      <c r="E4" s="78">
        <v>643</v>
      </c>
      <c r="F4" s="78" t="s">
        <v>71</v>
      </c>
      <c r="G4" s="78" t="s">
        <v>70</v>
      </c>
      <c r="H4" s="96">
        <v>40856</v>
      </c>
      <c r="I4" s="78">
        <v>713</v>
      </c>
      <c r="J4" s="78" t="s">
        <v>72</v>
      </c>
      <c r="K4" s="78" t="s">
        <v>73</v>
      </c>
      <c r="L4" s="96">
        <v>40856</v>
      </c>
      <c r="M4" s="82">
        <v>656</v>
      </c>
    </row>
    <row r="5" spans="2:13" ht="15">
      <c r="B5" s="78" t="s">
        <v>74</v>
      </c>
      <c r="C5" s="78" t="s">
        <v>75</v>
      </c>
      <c r="D5" s="96">
        <v>40856</v>
      </c>
      <c r="E5" s="82">
        <v>662.25</v>
      </c>
      <c r="F5" s="78" t="s">
        <v>76</v>
      </c>
      <c r="G5" s="78" t="s">
        <v>75</v>
      </c>
      <c r="H5" s="96">
        <v>40856</v>
      </c>
      <c r="I5" s="78">
        <v>723</v>
      </c>
      <c r="J5" s="78" t="s">
        <v>77</v>
      </c>
      <c r="K5" s="78" t="s">
        <v>78</v>
      </c>
      <c r="L5" s="96">
        <v>40856</v>
      </c>
      <c r="M5" s="78">
        <v>665</v>
      </c>
    </row>
    <row r="6" spans="2:13" ht="15">
      <c r="B6" s="78" t="s">
        <v>79</v>
      </c>
      <c r="C6" s="78" t="s">
        <v>80</v>
      </c>
      <c r="D6" s="96">
        <v>40856</v>
      </c>
      <c r="E6" s="82">
        <v>681.5</v>
      </c>
      <c r="F6" s="78" t="s">
        <v>81</v>
      </c>
      <c r="G6" s="78" t="s">
        <v>80</v>
      </c>
      <c r="H6" s="96">
        <v>40856</v>
      </c>
      <c r="I6" s="82">
        <v>731.75</v>
      </c>
      <c r="J6" s="78" t="s">
        <v>82</v>
      </c>
      <c r="K6" s="78" t="s">
        <v>83</v>
      </c>
      <c r="L6" s="96">
        <v>40856</v>
      </c>
      <c r="M6" s="82">
        <v>671.75</v>
      </c>
    </row>
    <row r="7" spans="2:13" ht="15">
      <c r="B7" s="78" t="s">
        <v>84</v>
      </c>
      <c r="C7" s="78" t="s">
        <v>85</v>
      </c>
      <c r="D7" s="96">
        <v>40856</v>
      </c>
      <c r="E7" s="78">
        <v>695</v>
      </c>
      <c r="F7" s="78" t="s">
        <v>86</v>
      </c>
      <c r="G7" s="78" t="s">
        <v>85</v>
      </c>
      <c r="H7" s="96">
        <v>40856</v>
      </c>
      <c r="I7" s="82">
        <v>739.5</v>
      </c>
      <c r="J7" s="78" t="s">
        <v>87</v>
      </c>
      <c r="K7" s="78" t="s">
        <v>88</v>
      </c>
      <c r="L7" s="96">
        <v>40856</v>
      </c>
      <c r="M7" s="78">
        <v>674</v>
      </c>
    </row>
    <row r="8" spans="2:13" ht="15">
      <c r="B8" s="78" t="s">
        <v>89</v>
      </c>
      <c r="C8" s="78" t="s">
        <v>90</v>
      </c>
      <c r="D8" s="96">
        <v>40856</v>
      </c>
      <c r="E8" s="82">
        <v>716.5</v>
      </c>
      <c r="F8" s="78" t="s">
        <v>91</v>
      </c>
      <c r="G8" s="78" t="s">
        <v>90</v>
      </c>
      <c r="H8" s="96">
        <v>40856</v>
      </c>
      <c r="I8" s="78">
        <v>754</v>
      </c>
      <c r="J8" s="78" t="s">
        <v>92</v>
      </c>
      <c r="K8" s="78" t="s">
        <v>93</v>
      </c>
      <c r="L8" s="96">
        <v>40856</v>
      </c>
      <c r="M8" s="82">
        <v>623.5</v>
      </c>
    </row>
    <row r="9" spans="2:13" ht="15">
      <c r="B9" s="78" t="s">
        <v>94</v>
      </c>
      <c r="C9" s="78" t="s">
        <v>95</v>
      </c>
      <c r="D9" s="96">
        <v>40856</v>
      </c>
      <c r="E9" s="82">
        <v>737.75</v>
      </c>
      <c r="F9" s="78" t="s">
        <v>96</v>
      </c>
      <c r="G9" s="78" t="s">
        <v>95</v>
      </c>
      <c r="H9" s="96">
        <v>40856</v>
      </c>
      <c r="I9" s="78">
        <v>776</v>
      </c>
      <c r="J9" s="78" t="s">
        <v>97</v>
      </c>
      <c r="K9" s="78" t="s">
        <v>98</v>
      </c>
      <c r="L9" s="96">
        <v>40856</v>
      </c>
      <c r="M9" s="82">
        <v>596.5</v>
      </c>
    </row>
    <row r="10" spans="2:13" ht="15">
      <c r="B10" s="78" t="s">
        <v>99</v>
      </c>
      <c r="C10" s="78" t="s">
        <v>100</v>
      </c>
      <c r="D10" s="96">
        <v>40856</v>
      </c>
      <c r="E10" s="78">
        <v>755</v>
      </c>
      <c r="F10" s="78" t="s">
        <v>101</v>
      </c>
      <c r="G10" s="78" t="s">
        <v>100</v>
      </c>
      <c r="H10" s="96">
        <v>40856</v>
      </c>
      <c r="I10" s="82">
        <v>784.5</v>
      </c>
      <c r="J10" s="78" t="s">
        <v>102</v>
      </c>
      <c r="K10" s="78" t="s">
        <v>103</v>
      </c>
      <c r="L10" s="96">
        <v>40856</v>
      </c>
      <c r="M10" s="78">
        <v>608</v>
      </c>
    </row>
    <row r="11" spans="2:13" ht="15">
      <c r="B11" s="78" t="s">
        <v>104</v>
      </c>
      <c r="C11" s="78" t="s">
        <v>105</v>
      </c>
      <c r="D11" s="96">
        <v>40856</v>
      </c>
      <c r="E11" s="82">
        <v>757.25</v>
      </c>
      <c r="F11" s="78" t="s">
        <v>106</v>
      </c>
      <c r="G11" s="78" t="s">
        <v>105</v>
      </c>
      <c r="H11" s="96">
        <v>40856</v>
      </c>
      <c r="I11" s="82">
        <v>777.5</v>
      </c>
      <c r="J11" s="78" t="s">
        <v>107</v>
      </c>
      <c r="K11" s="78" t="s">
        <v>108</v>
      </c>
      <c r="L11" s="96">
        <v>40856</v>
      </c>
      <c r="M11" s="78">
        <v>615</v>
      </c>
    </row>
    <row r="12" spans="2:13" ht="15">
      <c r="B12" s="78" t="s">
        <v>109</v>
      </c>
      <c r="C12" s="78" t="s">
        <v>110</v>
      </c>
      <c r="D12" s="96">
        <v>40856</v>
      </c>
      <c r="E12" s="82">
        <v>738.25</v>
      </c>
      <c r="F12" s="78" t="s">
        <v>111</v>
      </c>
      <c r="G12" s="78" t="s">
        <v>110</v>
      </c>
      <c r="H12" s="96">
        <v>40856</v>
      </c>
      <c r="I12" s="82">
        <v>758.5</v>
      </c>
      <c r="J12" s="78" t="s">
        <v>112</v>
      </c>
      <c r="K12" s="78" t="s">
        <v>113</v>
      </c>
      <c r="L12" s="96">
        <v>40856</v>
      </c>
      <c r="M12" s="78">
        <v>620</v>
      </c>
    </row>
    <row r="13" spans="2:13" ht="15">
      <c r="B13" s="78" t="s">
        <v>129</v>
      </c>
      <c r="C13" s="78" t="s">
        <v>115</v>
      </c>
      <c r="D13" s="96">
        <v>40856</v>
      </c>
      <c r="E13" s="82">
        <v>752.25</v>
      </c>
      <c r="F13" s="78" t="s">
        <v>114</v>
      </c>
      <c r="G13" s="78" t="s">
        <v>115</v>
      </c>
      <c r="H13" s="96">
        <v>40856</v>
      </c>
      <c r="I13" s="82">
        <v>764.5</v>
      </c>
      <c r="J13" s="78" t="s">
        <v>116</v>
      </c>
      <c r="K13" s="78" t="s">
        <v>117</v>
      </c>
      <c r="L13" s="96">
        <v>40856</v>
      </c>
      <c r="M13" s="82">
        <v>588.5</v>
      </c>
    </row>
    <row r="14" spans="2:13" ht="15">
      <c r="B14" s="78" t="s">
        <v>130</v>
      </c>
      <c r="C14" s="78" t="s">
        <v>136</v>
      </c>
      <c r="D14" s="96">
        <v>40856</v>
      </c>
      <c r="E14" s="82">
        <v>762.25</v>
      </c>
      <c r="F14" s="78" t="s">
        <v>140</v>
      </c>
      <c r="G14" s="78" t="s">
        <v>136</v>
      </c>
      <c r="H14" s="96">
        <v>40856</v>
      </c>
      <c r="I14" s="82">
        <v>772.5</v>
      </c>
      <c r="J14" s="78" t="s">
        <v>118</v>
      </c>
      <c r="K14" s="78" t="s">
        <v>119</v>
      </c>
      <c r="L14" s="96">
        <v>40856</v>
      </c>
      <c r="M14" s="82">
        <v>577.5</v>
      </c>
    </row>
    <row r="15" spans="2:13" ht="15">
      <c r="B15" s="78" t="s">
        <v>131</v>
      </c>
      <c r="C15" s="78" t="s">
        <v>137</v>
      </c>
      <c r="D15" s="96">
        <v>40856</v>
      </c>
      <c r="E15" s="82">
        <v>762.25</v>
      </c>
      <c r="F15" s="78" t="s">
        <v>141</v>
      </c>
      <c r="G15" s="78" t="s">
        <v>137</v>
      </c>
      <c r="H15" s="96" t="s">
        <v>142</v>
      </c>
      <c r="I15" s="78">
        <v>0</v>
      </c>
      <c r="J15" s="78" t="s">
        <v>120</v>
      </c>
      <c r="K15" s="78" t="s">
        <v>121</v>
      </c>
      <c r="L15" s="96">
        <v>40856</v>
      </c>
      <c r="M15" s="82">
        <v>599</v>
      </c>
    </row>
    <row r="16" spans="2:13" ht="15">
      <c r="B16" s="78" t="s">
        <v>132</v>
      </c>
      <c r="C16" s="78" t="s">
        <v>138</v>
      </c>
      <c r="D16" s="96">
        <v>40856</v>
      </c>
      <c r="E16" s="82">
        <v>762.25</v>
      </c>
      <c r="F16" s="78" t="s">
        <v>143</v>
      </c>
      <c r="G16" s="78" t="s">
        <v>138</v>
      </c>
      <c r="H16" s="96" t="s">
        <v>142</v>
      </c>
      <c r="I16" s="78">
        <v>0</v>
      </c>
      <c r="J16" s="78" t="s">
        <v>122</v>
      </c>
      <c r="K16" s="78" t="s">
        <v>123</v>
      </c>
      <c r="L16" s="96">
        <v>40856</v>
      </c>
      <c r="M16" s="82">
        <v>585.5</v>
      </c>
    </row>
    <row r="17" spans="2:9" ht="15">
      <c r="B17" s="78" t="s">
        <v>133</v>
      </c>
      <c r="C17" s="78" t="s">
        <v>139</v>
      </c>
      <c r="D17" s="96">
        <v>40856</v>
      </c>
      <c r="E17" s="82">
        <v>762.25</v>
      </c>
      <c r="F17" s="78" t="s">
        <v>144</v>
      </c>
      <c r="G17" s="78" t="s">
        <v>139</v>
      </c>
      <c r="H17" s="96" t="s">
        <v>142</v>
      </c>
      <c r="I17" s="78">
        <v>0</v>
      </c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145</v>
      </c>
      <c r="E24" s="64">
        <v>9</v>
      </c>
      <c r="F24" s="78" t="s">
        <v>127</v>
      </c>
      <c r="G24" t="s">
        <v>46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2011-11-10T16:16:01Z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