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<sst xmlns="http://schemas.openxmlformats.org/spreadsheetml/2006/main" count="312" uniqueCount="149">
  <si>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</si>
  <si>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</si>
  <si>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</si>
  <si>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</si>
  <si>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</si>
  <si>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</si>
  <si>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</si>
  <si>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</si>
  <si>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</si>
  <si>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</si>
  <si>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</si>
  <si>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</si>
  <si>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</si>
  <si>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</si>
  <si>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</si>
  <si>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</si>
  <si>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</si>
  <si>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</si>
  <si>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</si>
  <si>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</si>
  <si>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</si>
  <si>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</si>
  <si>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</si>
  <si>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</si>
  <si>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</si>
  <si>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</si>
  <si>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</si>
  <si>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</si>
  <si>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</si>
  <si>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</si>
  <si>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</si>
  <si>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</si>
  <si>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</si>
  <si>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</si>
  <si>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</si>
  <si>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</si>
  <si>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</si>
  <si>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</si>
  <si>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</si>
  <si>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</si>
  <si>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</si>
  <si>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</si>
  <si>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</si>
  <si>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</si>
  <si>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</si>
  <si>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</si>
  <si>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</si>
  <si>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</si>
  <si>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</si>
  <si>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</si>
  <si>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</si>
  <si>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</si>
  <si>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</si>
  <si>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</si>
  <si>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</si>
  <si>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</si>
  <si>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</si>
  <si>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</si>
  <si>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</si>
  <si>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</si>
  <si>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</si>
  <si>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</si>
  <si>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</si>
  <si>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</si>
  <si>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</si>
  <si>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</si>
  <si>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</si>
  <si>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</si>
  <si>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</si>
  <si>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</si>
  <si>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</si>
  <si>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</si>
  <si>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</si>
  <si>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</si>
  <si>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</si>
  <si>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</si>
  <si>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</si>
  <si>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</si>
  <si>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</si>
  <si>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</si>
  <si>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</si>
  <si>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</si>
  <si>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</si>
  <si>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</si>
  <si>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</si>
  <si>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</si>
  <si>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</si>
  <si>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</si>
  <si>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</si>
  <si>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</si>
  <si>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</si>
  <si>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</si>
  <si>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</si>
  <si>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</si>
  <si>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</si>
  <si>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</si>
  <si>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</si>
  <si>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</si>
  <si>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</si>
  <si>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</si>
  <si>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</si>
  <si>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</si>
  <si>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</si>
  <si>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</si>
  <si>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</si>
  <si>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</si>
  <si>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</si>
  <si>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</si>
  <si>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</si>
  <si>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</si>
  <si>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</si>
  <si>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</si>
  <si>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</si>
  <si>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</si>
  <si>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</si>
  <si>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</si>
  <si>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</si>
  <si>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</si>
  <si>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</si>
  <si>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</si>
  <si>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</si>
  <si>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</si>
  <si>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</si>
  <si>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</si>
  <si>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</si>
  <si>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</si>
  <si>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</si>
  <si>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</si>
  <si>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</si>
  <si>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</si>
  <si>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</si>
  <si>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</si>
  <si>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</si>
  <si>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</si>
  <si>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</si>
  <si>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</si>
  <si>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</si>
  <si>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</si>
  <si>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</si>
  <si>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</si>
  <si>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</si>
  <si>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</si>
  <si>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</si>
  <si>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</si>
  <si>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>Enero</t>
  </si>
  <si>
    <t xml:space="preserve"> +K</t>
  </si>
  <si>
    <t xml:space="preserve"> +N</t>
  </si>
  <si>
    <t>11 JAN 2012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</si>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</sst>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6">
      <selection activeCell="I18" sqref="I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Enero</v>
      </c>
      <c r="E8" s="4">
        <f>Datos!I26</f>
        <v>2012</v>
      </c>
      <c r="F8" s="3"/>
      <c r="G8" s="3"/>
      <c r="H8" s="3" t="str">
        <f>Datos!D26</f>
        <v>Miércoles</v>
      </c>
      <c r="I8" s="5">
        <f>Datos!E26</f>
        <v>11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>
        <f>B19+'Primas SRW'!B4</f>
        <v>701</v>
      </c>
      <c r="D17" s="52"/>
      <c r="E17" s="85">
        <f>$D$19+'Primas HRW'!B5</f>
        <v>821.75</v>
      </c>
      <c r="F17" s="85">
        <f>$D$19+'Primas HRW'!C5</f>
        <v>816.75</v>
      </c>
      <c r="G17" s="86">
        <f>$D$19+'Primas HRW'!D5</f>
        <v>811.75</v>
      </c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>
        <f>B19+'Primas SRW'!B5</f>
        <v>706</v>
      </c>
      <c r="D18" s="52"/>
      <c r="E18" s="85">
        <f>$D$19+'Primas HRW'!B6</f>
        <v>818.75</v>
      </c>
      <c r="F18" s="85">
        <f>$D$19+'Primas HRW'!C6</f>
        <v>813.75</v>
      </c>
      <c r="G18" s="86">
        <f>$D$19+'Primas HRW'!D6</f>
        <v>808.75</v>
      </c>
      <c r="H18" s="81"/>
      <c r="I18" s="26">
        <f>H19+'Primas maíz'!B5</f>
        <v>710.5</v>
      </c>
    </row>
    <row r="19" spans="1:9" ht="19.5" customHeight="1">
      <c r="A19" s="17" t="s">
        <v>14</v>
      </c>
      <c r="B19" s="30">
        <f>Datos!E4</f>
        <v>641</v>
      </c>
      <c r="C19" s="82">
        <f>B19+'Primas SRW'!B6</f>
        <v>706</v>
      </c>
      <c r="D19" s="34">
        <f>Datos!I4</f>
        <v>701.75</v>
      </c>
      <c r="E19" s="85">
        <f>$D$19+'Primas HRW'!B7</f>
        <v>818.75</v>
      </c>
      <c r="F19" s="85">
        <f>$D$19+'Primas HRW'!C7</f>
        <v>813.75</v>
      </c>
      <c r="G19" s="86">
        <f>$D$19+'Primas HRW'!D7</f>
        <v>808.75</v>
      </c>
      <c r="H19" s="29">
        <f>Datos!M4</f>
        <v>651.5</v>
      </c>
      <c r="I19" s="94">
        <f>H19+'Primas maíz'!B6</f>
        <v>711.5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95">
        <f>H21+'Primas maíz'!B7</f>
        <v>711.25</v>
      </c>
    </row>
    <row r="21" spans="1:9" ht="19.5" customHeight="1">
      <c r="A21" s="17" t="s">
        <v>16</v>
      </c>
      <c r="B21" s="30">
        <f>Datos!E5</f>
        <v>660.25</v>
      </c>
      <c r="C21" s="31"/>
      <c r="D21" s="34">
        <f>Datos!I5</f>
        <v>710</v>
      </c>
      <c r="E21" s="30"/>
      <c r="F21" s="30"/>
      <c r="G21" s="35"/>
      <c r="H21" s="29">
        <f>Datos!M5</f>
        <v>658.25</v>
      </c>
      <c r="I21" s="94">
        <f>H21+'Primas maíz'!B8</f>
        <v>711.25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5">
        <f>H23+'Primas maíz'!B9</f>
        <v>718.25</v>
      </c>
    </row>
    <row r="23" spans="1:9" ht="19.5" customHeight="1">
      <c r="A23" s="17" t="s">
        <v>18</v>
      </c>
      <c r="B23" s="30">
        <f>Datos!E6</f>
        <v>678</v>
      </c>
      <c r="C23" s="31"/>
      <c r="D23" s="34">
        <f>Datos!I6</f>
        <v>718.5</v>
      </c>
      <c r="E23" s="30"/>
      <c r="F23" s="30"/>
      <c r="G23" s="35"/>
      <c r="H23" s="29">
        <f>Datos!M6</f>
        <v>663.25</v>
      </c>
      <c r="I23" s="30"/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696.5</v>
      </c>
      <c r="C25" s="31"/>
      <c r="D25" s="34">
        <f>Datos!I7</f>
        <v>733</v>
      </c>
      <c r="E25" s="30"/>
      <c r="F25" s="30"/>
      <c r="G25" s="35"/>
      <c r="H25" s="29">
        <f>Datos!M7</f>
        <v>611.5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715.25</v>
      </c>
      <c r="C28" s="32"/>
      <c r="D28" s="34">
        <f>Datos!I8</f>
        <v>752.5</v>
      </c>
      <c r="E28" s="32"/>
      <c r="F28" s="27"/>
      <c r="G28" s="36"/>
      <c r="H28" s="29">
        <f>Datos!M8</f>
        <v>582.5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727.25</v>
      </c>
      <c r="C30" s="31"/>
      <c r="D30" s="34">
        <f>Datos!I9</f>
        <v>765.5</v>
      </c>
      <c r="E30" s="31"/>
      <c r="F30" s="30"/>
      <c r="G30" s="35"/>
      <c r="H30" s="37">
        <f>Datos!M9</f>
        <v>592</v>
      </c>
      <c r="I30" s="30"/>
    </row>
    <row r="31" spans="1:9" ht="19.5" customHeight="1">
      <c r="A31" s="17" t="s">
        <v>16</v>
      </c>
      <c r="B31" s="30">
        <f>Datos!E10</f>
        <v>736.5</v>
      </c>
      <c r="C31" s="31"/>
      <c r="D31" s="34">
        <f>Datos!I10</f>
        <v>768.5</v>
      </c>
      <c r="E31" s="31"/>
      <c r="F31" s="30"/>
      <c r="G31" s="35"/>
      <c r="H31" s="37">
        <f>Datos!M10</f>
        <v>599</v>
      </c>
      <c r="I31" s="30"/>
    </row>
    <row r="32" spans="1:9" ht="19.5" customHeight="1">
      <c r="A32" s="17" t="s">
        <v>18</v>
      </c>
      <c r="B32" s="30">
        <f>Datos!E11</f>
        <v>731</v>
      </c>
      <c r="C32" s="31"/>
      <c r="D32" s="34">
        <f>Datos!I11</f>
        <v>746.5</v>
      </c>
      <c r="E32" s="31"/>
      <c r="F32" s="30"/>
      <c r="G32" s="35"/>
      <c r="H32" s="37">
        <f>Datos!M11</f>
        <v>603.75</v>
      </c>
      <c r="I32" s="30"/>
    </row>
    <row r="33" spans="1:9" ht="19.5" customHeight="1">
      <c r="A33" s="17" t="s">
        <v>20</v>
      </c>
      <c r="B33" s="30">
        <f>Datos!E12</f>
        <v>737</v>
      </c>
      <c r="C33" s="31"/>
      <c r="D33" s="34">
        <f>Datos!I12</f>
        <v>752.5</v>
      </c>
      <c r="E33" s="31"/>
      <c r="F33" s="30"/>
      <c r="G33" s="35"/>
      <c r="H33" s="37">
        <f>Datos!M12</f>
        <v>575.75</v>
      </c>
      <c r="I33" s="30"/>
    </row>
    <row r="34" spans="1:9" ht="19.5" customHeight="1">
      <c r="A34" s="17" t="s">
        <v>23</v>
      </c>
      <c r="B34" s="27">
        <f>Datos!E13</f>
        <v>745</v>
      </c>
      <c r="C34" s="32"/>
      <c r="D34" s="34">
        <f>Datos!I13</f>
        <v>758.5</v>
      </c>
      <c r="E34" s="32"/>
      <c r="F34" s="27"/>
      <c r="G34" s="36"/>
      <c r="H34" s="37">
        <f>Datos!M13</f>
        <v>558.5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751.75</v>
      </c>
      <c r="C36" s="31"/>
      <c r="D36" s="34"/>
      <c r="E36" s="31"/>
      <c r="F36" s="31"/>
      <c r="G36" s="35"/>
      <c r="H36" s="38">
        <f>Datos!M14</f>
        <v>568.5</v>
      </c>
      <c r="I36" s="30"/>
    </row>
    <row r="37" spans="1:9" ht="19.5" customHeight="1">
      <c r="A37" s="17" t="s">
        <v>16</v>
      </c>
      <c r="B37" s="27">
        <f>Datos!E15</f>
        <v>752.5</v>
      </c>
      <c r="C37" s="31"/>
      <c r="D37" s="34"/>
      <c r="E37" s="31"/>
      <c r="F37" s="31"/>
      <c r="G37" s="35"/>
      <c r="H37" s="38">
        <f>Datos!M15</f>
        <v>574.5</v>
      </c>
      <c r="I37" s="30"/>
    </row>
    <row r="38" spans="1:9" ht="19.5" customHeight="1">
      <c r="A38" s="17" t="s">
        <v>18</v>
      </c>
      <c r="B38" s="27">
        <f>Datos!E16</f>
        <v>742</v>
      </c>
      <c r="C38" s="31"/>
      <c r="D38" s="34"/>
      <c r="E38" s="31"/>
      <c r="F38" s="31"/>
      <c r="G38" s="35"/>
      <c r="H38" s="37">
        <f>Datos!M16</f>
        <v>578.5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565.5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559.5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579.5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559.5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-10</v>
      </c>
      <c r="G60" s="47"/>
      <c r="H60" s="50"/>
    </row>
    <row r="61" spans="5:7" ht="15">
      <c r="E61" s="49">
        <v>0.115</v>
      </c>
      <c r="F61" s="47">
        <f>'Primas HRW'!B24</f>
        <v>-5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Enero</v>
      </c>
      <c r="E9" s="3">
        <f>BUSHEL!E8</f>
        <v>2012</v>
      </c>
      <c r="F9" s="3"/>
      <c r="G9" s="3"/>
      <c r="H9" s="3" t="str">
        <f>Datos!D26</f>
        <v>Miércoles</v>
      </c>
      <c r="I9" s="5">
        <f>Datos!E26</f>
        <v>11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>
        <f>BUSHEL!C17*TONELADA!$B$56</f>
        <v>257.57544</v>
      </c>
      <c r="D17" s="52"/>
      <c r="E17" s="25">
        <f>BUSHEL!E17*TONELADA!$B$56</f>
        <v>301.94382</v>
      </c>
      <c r="F17" s="25">
        <f>BUSHEL!F17*TONELADA!$B$56</f>
        <v>300.10661999999996</v>
      </c>
      <c r="G17" s="33">
        <f>BUSHEL!G17*TONELADA!$B$56</f>
        <v>298.26941999999997</v>
      </c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>
        <f>BUSHEL!C18*TONELADA!$B$56</f>
        <v>259.41264</v>
      </c>
      <c r="D18" s="52"/>
      <c r="E18" s="25">
        <f>BUSHEL!E18*TONELADA!$B$56</f>
        <v>300.8415</v>
      </c>
      <c r="F18" s="25">
        <f>BUSHEL!F18*TONELADA!$B$56</f>
        <v>299.0043</v>
      </c>
      <c r="G18" s="33">
        <f>BUSHEL!G18*TONELADA!$B$56</f>
        <v>297.1671</v>
      </c>
      <c r="H18" s="52"/>
      <c r="I18" s="26">
        <f>BUSHEL!I18*TONELADA!$E$56</f>
        <v>279.70964</v>
      </c>
    </row>
    <row r="19" spans="1:9" ht="19.5" customHeight="1">
      <c r="A19" s="17" t="s">
        <v>14</v>
      </c>
      <c r="B19" s="27">
        <f>BUSHEL!B19*TONELADA!$B$56</f>
        <v>235.52903999999998</v>
      </c>
      <c r="C19" s="32">
        <f>BUSHEL!C19*TONELADA!$B$56</f>
        <v>259.41264</v>
      </c>
      <c r="D19" s="34">
        <f>BUSHEL!D19*TONELADA!$B$56</f>
        <v>257.85102</v>
      </c>
      <c r="E19" s="25">
        <f>BUSHEL!E19*TONELADA!$B$56</f>
        <v>300.8415</v>
      </c>
      <c r="F19" s="25">
        <f>BUSHEL!F19*TONELADA!$B$56</f>
        <v>299.0043</v>
      </c>
      <c r="G19" s="33">
        <f>BUSHEL!G19*TONELADA!$B$56</f>
        <v>297.1671</v>
      </c>
      <c r="H19" s="29">
        <f>BUSHEL!H19*$E$56</f>
        <v>256.48251999999997</v>
      </c>
      <c r="I19" s="26">
        <f>BUSHEL!I19*TONELADA!$E$56</f>
        <v>280.10332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26">
        <f>BUSHEL!I20*TONELADA!$E$56</f>
        <v>280.00489999999996</v>
      </c>
    </row>
    <row r="21" spans="1:9" ht="19.5" customHeight="1">
      <c r="A21" s="17" t="s">
        <v>16</v>
      </c>
      <c r="B21" s="27">
        <f>BUSHEL!B21*TONELADA!$B$56</f>
        <v>242.60226</v>
      </c>
      <c r="C21" s="31"/>
      <c r="D21" s="34">
        <f>BUSHEL!D21*TONELADA!$B$56</f>
        <v>260.8824</v>
      </c>
      <c r="E21" s="30"/>
      <c r="F21" s="30"/>
      <c r="G21" s="35"/>
      <c r="H21" s="29">
        <f>BUSHEL!H21*$E$56</f>
        <v>259.13986</v>
      </c>
      <c r="I21" s="26">
        <f>BUSHEL!I21*TONELADA!$E$56</f>
        <v>280.00489999999996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282.76066</v>
      </c>
    </row>
    <row r="23" spans="1:9" ht="19.5" customHeight="1">
      <c r="A23" s="17" t="s">
        <v>18</v>
      </c>
      <c r="B23" s="27">
        <f>BUSHEL!B23*TONELADA!$B$56</f>
        <v>249.12431999999998</v>
      </c>
      <c r="C23" s="31"/>
      <c r="D23" s="34">
        <f>BUSHEL!D23*TONELADA!$B$56</f>
        <v>264.00563999999997</v>
      </c>
      <c r="E23" s="30"/>
      <c r="F23" s="30"/>
      <c r="G23" s="35"/>
      <c r="H23" s="29">
        <f>BUSHEL!H23*$E$56</f>
        <v>261.10826</v>
      </c>
      <c r="I23" s="30"/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255.92195999999998</v>
      </c>
      <c r="C25" s="31"/>
      <c r="D25" s="34">
        <f>IF(BUSHEL!D25&gt;0,BUSHEL!D25*TONELADA!$B$56,"")</f>
        <v>269.33351999999996</v>
      </c>
      <c r="E25" s="30"/>
      <c r="F25" s="30"/>
      <c r="G25" s="35"/>
      <c r="H25" s="29">
        <f>BUSHEL!H25*$E$56</f>
        <v>240.73531999999997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262.81146</v>
      </c>
      <c r="C28" s="32"/>
      <c r="D28" s="34">
        <f>IF(BUSHEL!D28&gt;0,BUSHEL!D28*TONELADA!$B$56,"")</f>
        <v>276.4986</v>
      </c>
      <c r="E28" s="32"/>
      <c r="F28" s="32"/>
      <c r="G28" s="36"/>
      <c r="H28" s="29">
        <f>BUSHEL!H28*$E$56</f>
        <v>229.31859999999998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267.22074</v>
      </c>
      <c r="C30" s="31"/>
      <c r="D30" s="34">
        <f>IF(BUSHEL!D30&gt;0,BUSHEL!D30*TONELADA!$B$56,"")</f>
        <v>281.27531999999997</v>
      </c>
      <c r="E30" s="31"/>
      <c r="F30" s="31"/>
      <c r="G30" s="35"/>
      <c r="H30" s="29">
        <f>BUSHEL!H30*$E$56</f>
        <v>233.05855999999997</v>
      </c>
      <c r="I30" s="30"/>
    </row>
    <row r="31" spans="1:9" ht="19.5" customHeight="1">
      <c r="A31" s="17" t="s">
        <v>16</v>
      </c>
      <c r="B31" s="27">
        <f>BUSHEL!B31*TONELADA!$B$56</f>
        <v>270.61956</v>
      </c>
      <c r="C31" s="31"/>
      <c r="D31" s="34">
        <f>IF(BUSHEL!D31&gt;0,BUSHEL!D31*TONELADA!$B$56,"")</f>
        <v>282.37764</v>
      </c>
      <c r="E31" s="31"/>
      <c r="F31" s="31"/>
      <c r="G31" s="35"/>
      <c r="H31" s="29">
        <f>BUSHEL!H31*$E$56</f>
        <v>235.81431999999998</v>
      </c>
      <c r="I31" s="30"/>
    </row>
    <row r="32" spans="1:9" ht="19.5" customHeight="1">
      <c r="A32" s="17" t="s">
        <v>18</v>
      </c>
      <c r="B32" s="27">
        <f>BUSHEL!B32*TONELADA!$B$56</f>
        <v>268.59864</v>
      </c>
      <c r="C32" s="31"/>
      <c r="D32" s="34">
        <f>IF(BUSHEL!D32&gt;0,BUSHEL!D32*TONELADA!$B$56,"")</f>
        <v>274.29395999999997</v>
      </c>
      <c r="E32" s="31"/>
      <c r="F32" s="31"/>
      <c r="G32" s="35"/>
      <c r="H32" s="29">
        <f>BUSHEL!H32*$E$56</f>
        <v>237.68429999999998</v>
      </c>
      <c r="I32" s="30"/>
    </row>
    <row r="33" spans="1:9" ht="19.5" customHeight="1">
      <c r="A33" s="17" t="s">
        <v>20</v>
      </c>
      <c r="B33" s="27">
        <f>BUSHEL!B33*TONELADA!$B$56</f>
        <v>270.80328</v>
      </c>
      <c r="C33" s="31"/>
      <c r="D33" s="34">
        <f>IF(BUSHEL!D33&gt;0,BUSHEL!D33*TONELADA!$B$56,"")</f>
        <v>276.4986</v>
      </c>
      <c r="E33" s="31"/>
      <c r="F33" s="31"/>
      <c r="G33" s="35"/>
      <c r="H33" s="29">
        <f>BUSHEL!H33*$E$56</f>
        <v>226.66126</v>
      </c>
      <c r="I33" s="30"/>
    </row>
    <row r="34" spans="1:9" ht="19.5" customHeight="1">
      <c r="A34" s="17" t="s">
        <v>23</v>
      </c>
      <c r="B34" s="27">
        <f>BUSHEL!B34*TONELADA!$B$56</f>
        <v>273.7428</v>
      </c>
      <c r="C34" s="32"/>
      <c r="D34" s="34">
        <f>IF(BUSHEL!D34&gt;0,BUSHEL!D34*TONELADA!$B$56,"")</f>
        <v>278.70324</v>
      </c>
      <c r="E34" s="32"/>
      <c r="F34" s="32"/>
      <c r="G34" s="36"/>
      <c r="H34" s="29">
        <f>BUSHEL!H34*$E$56</f>
        <v>219.87027999999998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276.22302</v>
      </c>
      <c r="C36" s="31"/>
      <c r="D36" s="34"/>
      <c r="E36" s="31"/>
      <c r="F36" s="31"/>
      <c r="G36" s="35"/>
      <c r="H36" s="29">
        <f>BUSHEL!H36*$E$56</f>
        <v>223.80707999999998</v>
      </c>
      <c r="I36" s="30"/>
    </row>
    <row r="37" spans="1:9" ht="19.5" customHeight="1">
      <c r="A37" s="17" t="s">
        <v>16</v>
      </c>
      <c r="B37" s="27">
        <f>BUSHEL!B37*TONELADA!$B$56</f>
        <v>276.4986</v>
      </c>
      <c r="C37" s="31"/>
      <c r="D37" s="34"/>
      <c r="E37" s="31"/>
      <c r="F37" s="31"/>
      <c r="G37" s="35"/>
      <c r="H37" s="29">
        <f>BUSHEL!H37*$E$56</f>
        <v>226.16915999999998</v>
      </c>
      <c r="I37" s="30"/>
    </row>
    <row r="38" spans="1:9" ht="19.5" customHeight="1">
      <c r="A38" s="17" t="s">
        <v>18</v>
      </c>
      <c r="B38" s="27">
        <f>BUSHEL!B38*TONELADA!$B$56</f>
        <v>272.64047999999997</v>
      </c>
      <c r="C38" s="31"/>
      <c r="D38" s="34"/>
      <c r="E38" s="31"/>
      <c r="F38" s="31"/>
      <c r="G38" s="35"/>
      <c r="H38" s="29">
        <f>BUSHEL!H38*$E$56</f>
        <v>227.74388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222.62604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220.26396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228.13755999999998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220.26396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-3.6744</v>
      </c>
      <c r="G60" s="47"/>
      <c r="H60" s="48"/>
    </row>
    <row r="61" spans="5:8" ht="15">
      <c r="E61" s="49">
        <v>0.115</v>
      </c>
      <c r="F61" s="47">
        <f>'Primas HRW'!B24*B56</f>
        <v>-1.8372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>
        <v>60</v>
      </c>
      <c r="C4" s="58" t="s">
        <v>124</v>
      </c>
    </row>
    <row r="5" spans="1:3" ht="15">
      <c r="A5" s="76" t="s">
        <v>37</v>
      </c>
      <c r="B5" s="24">
        <v>65</v>
      </c>
      <c r="C5" s="24" t="s">
        <v>124</v>
      </c>
    </row>
    <row r="6" spans="1:3" ht="15">
      <c r="A6" s="88" t="s">
        <v>38</v>
      </c>
      <c r="B6" s="58">
        <v>65</v>
      </c>
      <c r="C6" s="58" t="s">
        <v>124</v>
      </c>
    </row>
    <row r="7" spans="1:3" ht="15">
      <c r="A7" s="76" t="s">
        <v>39</v>
      </c>
      <c r="B7" s="24"/>
      <c r="C7" s="24"/>
    </row>
    <row r="8" spans="1:3" ht="15">
      <c r="A8" s="89" t="s">
        <v>40</v>
      </c>
      <c r="B8" s="89"/>
      <c r="C8" s="89"/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1:4" ht="15.75">
      <c r="A2" s="76"/>
      <c r="B2" s="104" t="s">
        <v>1</v>
      </c>
      <c r="C2" s="104"/>
      <c r="D2" s="104"/>
    </row>
    <row r="3" spans="1:4" ht="15.75">
      <c r="A3" s="76"/>
      <c r="B3" s="104" t="s">
        <v>48</v>
      </c>
      <c r="C3" s="104"/>
      <c r="D3" s="104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>
        <v>120</v>
      </c>
      <c r="C5" s="58">
        <f>B5+B24</f>
        <v>115</v>
      </c>
      <c r="D5" s="58">
        <f>B5+B23</f>
        <v>110</v>
      </c>
      <c r="E5" s="58" t="s">
        <v>124</v>
      </c>
    </row>
    <row r="6" spans="1:5" ht="15">
      <c r="A6" s="76" t="s">
        <v>37</v>
      </c>
      <c r="B6" s="24">
        <v>117</v>
      </c>
      <c r="C6" s="64">
        <f>B6+B24</f>
        <v>112</v>
      </c>
      <c r="D6" s="24">
        <f>B6+B23</f>
        <v>107</v>
      </c>
      <c r="E6" s="24" t="s">
        <v>124</v>
      </c>
    </row>
    <row r="7" spans="1:5" ht="15">
      <c r="A7" s="77" t="s">
        <v>38</v>
      </c>
      <c r="B7" s="58">
        <v>117</v>
      </c>
      <c r="C7" s="84">
        <f>B7+B24</f>
        <v>112</v>
      </c>
      <c r="D7" s="83">
        <f>B7+B23</f>
        <v>107</v>
      </c>
      <c r="E7" s="58" t="s">
        <v>124</v>
      </c>
    </row>
    <row r="8" spans="1:5" ht="15">
      <c r="A8" s="76" t="s">
        <v>39</v>
      </c>
      <c r="B8" s="24"/>
      <c r="C8" s="63"/>
      <c r="D8" s="63"/>
      <c r="E8" s="24"/>
    </row>
    <row r="9" spans="1:5" ht="15">
      <c r="A9" s="77" t="s">
        <v>40</v>
      </c>
      <c r="B9" s="80"/>
      <c r="C9" s="80"/>
      <c r="D9" s="80"/>
      <c r="E9" s="80"/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-10</v>
      </c>
    </row>
    <row r="24" spans="1:2" ht="15">
      <c r="A24" s="66">
        <v>0.115</v>
      </c>
      <c r="B24" s="67">
        <v>-5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>
        <v>59</v>
      </c>
      <c r="C5" s="24" t="s">
        <v>124</v>
      </c>
    </row>
    <row r="6" spans="1:3" ht="15">
      <c r="A6" s="77" t="s">
        <v>38</v>
      </c>
      <c r="B6" s="58">
        <v>60</v>
      </c>
      <c r="C6" s="58" t="s">
        <v>124</v>
      </c>
    </row>
    <row r="7" spans="1:3" ht="15">
      <c r="A7" s="92" t="s">
        <v>39</v>
      </c>
      <c r="B7" s="93">
        <v>53</v>
      </c>
      <c r="C7" s="93" t="s">
        <v>145</v>
      </c>
    </row>
    <row r="8" spans="1:3" ht="15">
      <c r="A8" s="90" t="s">
        <v>40</v>
      </c>
      <c r="B8" s="91">
        <v>53</v>
      </c>
      <c r="C8" s="91" t="s">
        <v>145</v>
      </c>
    </row>
    <row r="9" spans="1:3" ht="15">
      <c r="A9" s="76" t="s">
        <v>41</v>
      </c>
      <c r="B9" s="24">
        <v>55</v>
      </c>
      <c r="C9" s="24" t="s">
        <v>146</v>
      </c>
    </row>
    <row r="10" spans="1:3" ht="15">
      <c r="A10" s="89" t="s">
        <v>42</v>
      </c>
      <c r="B10" s="89"/>
      <c r="C10" s="8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s="73" t="s">
        <v>62</v>
      </c>
      <c r="F3"/>
      <c r="G3" t="s">
        <v>60</v>
      </c>
      <c r="H3" t="s">
        <v>61</v>
      </c>
      <c r="I3" s="73" t="s">
        <v>62</v>
      </c>
      <c r="J3"/>
      <c r="K3" t="s">
        <v>60</v>
      </c>
      <c r="L3" t="s">
        <v>61</v>
      </c>
      <c r="M3" s="73" t="s">
        <v>62</v>
      </c>
    </row>
    <row r="4" spans="2:13" ht="15">
      <c r="B4" t="s">
        <v>63</v>
      </c>
      <c r="C4" t="s">
        <v>64</v>
      </c>
      <c r="D4" t="s">
        <v>147</v>
      </c>
      <c r="E4" s="73">
        <v>641</v>
      </c>
      <c r="F4" t="s">
        <v>65</v>
      </c>
      <c r="G4" t="s">
        <v>64</v>
      </c>
      <c r="H4" t="s">
        <v>147</v>
      </c>
      <c r="I4" s="73">
        <v>701.75</v>
      </c>
      <c r="J4" t="s">
        <v>66</v>
      </c>
      <c r="K4" t="s">
        <v>67</v>
      </c>
      <c r="L4" t="s">
        <v>147</v>
      </c>
      <c r="M4" s="73">
        <v>651.5</v>
      </c>
    </row>
    <row r="5" spans="2:13" ht="15">
      <c r="B5" t="s">
        <v>68</v>
      </c>
      <c r="C5" t="s">
        <v>69</v>
      </c>
      <c r="D5" t="s">
        <v>147</v>
      </c>
      <c r="E5" s="73">
        <v>660.25</v>
      </c>
      <c r="F5" t="s">
        <v>70</v>
      </c>
      <c r="G5" t="s">
        <v>69</v>
      </c>
      <c r="H5" t="s">
        <v>147</v>
      </c>
      <c r="I5">
        <v>710</v>
      </c>
      <c r="J5" t="s">
        <v>71</v>
      </c>
      <c r="K5" t="s">
        <v>72</v>
      </c>
      <c r="L5" t="s">
        <v>147</v>
      </c>
      <c r="M5" s="73">
        <v>658.25</v>
      </c>
    </row>
    <row r="6" spans="2:13" ht="15">
      <c r="B6" t="s">
        <v>73</v>
      </c>
      <c r="C6" t="s">
        <v>74</v>
      </c>
      <c r="D6" t="s">
        <v>147</v>
      </c>
      <c r="E6" s="73">
        <v>678</v>
      </c>
      <c r="F6" t="s">
        <v>75</v>
      </c>
      <c r="G6" t="s">
        <v>74</v>
      </c>
      <c r="H6" t="s">
        <v>147</v>
      </c>
      <c r="I6" s="73">
        <v>718.5</v>
      </c>
      <c r="J6" t="s">
        <v>76</v>
      </c>
      <c r="K6" t="s">
        <v>77</v>
      </c>
      <c r="L6" t="s">
        <v>147</v>
      </c>
      <c r="M6" s="73">
        <v>663.25</v>
      </c>
    </row>
    <row r="7" spans="2:13" ht="15">
      <c r="B7" t="s">
        <v>78</v>
      </c>
      <c r="C7" t="s">
        <v>79</v>
      </c>
      <c r="D7" t="s">
        <v>147</v>
      </c>
      <c r="E7" s="73">
        <v>696.5</v>
      </c>
      <c r="F7" t="s">
        <v>80</v>
      </c>
      <c r="G7" t="s">
        <v>79</v>
      </c>
      <c r="H7" t="s">
        <v>147</v>
      </c>
      <c r="I7">
        <v>733</v>
      </c>
      <c r="J7" t="s">
        <v>81</v>
      </c>
      <c r="K7" t="s">
        <v>82</v>
      </c>
      <c r="L7" t="s">
        <v>147</v>
      </c>
      <c r="M7" s="73">
        <v>611.5</v>
      </c>
    </row>
    <row r="8" spans="2:13" ht="15">
      <c r="B8" t="s">
        <v>83</v>
      </c>
      <c r="C8" t="s">
        <v>84</v>
      </c>
      <c r="D8" t="s">
        <v>147</v>
      </c>
      <c r="E8" s="73">
        <v>715.25</v>
      </c>
      <c r="F8" t="s">
        <v>85</v>
      </c>
      <c r="G8" t="s">
        <v>84</v>
      </c>
      <c r="H8" t="s">
        <v>147</v>
      </c>
      <c r="I8" s="73">
        <v>752.5</v>
      </c>
      <c r="J8" t="s">
        <v>86</v>
      </c>
      <c r="K8" t="s">
        <v>87</v>
      </c>
      <c r="L8" t="s">
        <v>147</v>
      </c>
      <c r="M8" s="73">
        <v>582.5</v>
      </c>
    </row>
    <row r="9" spans="2:13" ht="15">
      <c r="B9" t="s">
        <v>88</v>
      </c>
      <c r="C9" t="s">
        <v>89</v>
      </c>
      <c r="D9" t="s">
        <v>147</v>
      </c>
      <c r="E9" s="73">
        <v>727.25</v>
      </c>
      <c r="F9" t="s">
        <v>90</v>
      </c>
      <c r="G9" t="s">
        <v>89</v>
      </c>
      <c r="H9" t="s">
        <v>147</v>
      </c>
      <c r="I9" s="73">
        <v>765.5</v>
      </c>
      <c r="J9" t="s">
        <v>91</v>
      </c>
      <c r="K9" t="s">
        <v>92</v>
      </c>
      <c r="L9" t="s">
        <v>147</v>
      </c>
      <c r="M9">
        <v>592</v>
      </c>
    </row>
    <row r="10" spans="2:13" ht="15">
      <c r="B10" t="s">
        <v>93</v>
      </c>
      <c r="C10" t="s">
        <v>94</v>
      </c>
      <c r="D10" t="s">
        <v>147</v>
      </c>
      <c r="E10" s="73">
        <v>736.5</v>
      </c>
      <c r="F10" t="s">
        <v>95</v>
      </c>
      <c r="G10" t="s">
        <v>94</v>
      </c>
      <c r="H10" t="s">
        <v>147</v>
      </c>
      <c r="I10" s="73">
        <v>768.5</v>
      </c>
      <c r="J10" t="s">
        <v>96</v>
      </c>
      <c r="K10" t="s">
        <v>97</v>
      </c>
      <c r="L10" t="s">
        <v>147</v>
      </c>
      <c r="M10">
        <v>599</v>
      </c>
    </row>
    <row r="11" spans="2:13" ht="15">
      <c r="B11" t="s">
        <v>98</v>
      </c>
      <c r="C11" t="s">
        <v>99</v>
      </c>
      <c r="D11" t="s">
        <v>147</v>
      </c>
      <c r="E11">
        <v>731</v>
      </c>
      <c r="F11" t="s">
        <v>100</v>
      </c>
      <c r="G11" t="s">
        <v>99</v>
      </c>
      <c r="H11" t="s">
        <v>147</v>
      </c>
      <c r="I11" s="73">
        <v>746.5</v>
      </c>
      <c r="J11" t="s">
        <v>101</v>
      </c>
      <c r="K11" t="s">
        <v>102</v>
      </c>
      <c r="L11" t="s">
        <v>147</v>
      </c>
      <c r="M11" s="73">
        <v>603.75</v>
      </c>
    </row>
    <row r="12" spans="2:13" ht="15">
      <c r="B12" t="s">
        <v>118</v>
      </c>
      <c r="C12" t="s">
        <v>104</v>
      </c>
      <c r="D12" t="s">
        <v>147</v>
      </c>
      <c r="E12">
        <v>737</v>
      </c>
      <c r="F12" t="s">
        <v>103</v>
      </c>
      <c r="G12" t="s">
        <v>104</v>
      </c>
      <c r="H12" t="s">
        <v>147</v>
      </c>
      <c r="I12" s="73">
        <v>752.5</v>
      </c>
      <c r="J12" t="s">
        <v>105</v>
      </c>
      <c r="K12" t="s">
        <v>106</v>
      </c>
      <c r="L12" t="s">
        <v>147</v>
      </c>
      <c r="M12" s="73">
        <v>575.75</v>
      </c>
    </row>
    <row r="13" spans="2:13" ht="15">
      <c r="B13" t="s">
        <v>119</v>
      </c>
      <c r="C13" t="s">
        <v>125</v>
      </c>
      <c r="D13" t="s">
        <v>147</v>
      </c>
      <c r="E13">
        <v>745</v>
      </c>
      <c r="F13" t="s">
        <v>129</v>
      </c>
      <c r="G13" t="s">
        <v>125</v>
      </c>
      <c r="H13" t="s">
        <v>147</v>
      </c>
      <c r="I13" s="73">
        <v>758.5</v>
      </c>
      <c r="J13" t="s">
        <v>107</v>
      </c>
      <c r="K13" t="s">
        <v>108</v>
      </c>
      <c r="L13" t="s">
        <v>147</v>
      </c>
      <c r="M13" s="73">
        <v>558.5</v>
      </c>
    </row>
    <row r="14" spans="2:13" ht="15">
      <c r="B14" t="s">
        <v>120</v>
      </c>
      <c r="C14" t="s">
        <v>126</v>
      </c>
      <c r="D14" t="s">
        <v>147</v>
      </c>
      <c r="E14" s="73">
        <v>751.75</v>
      </c>
      <c r="F14" t="s">
        <v>130</v>
      </c>
      <c r="G14" t="s">
        <v>126</v>
      </c>
      <c r="H14" t="s">
        <v>133</v>
      </c>
      <c r="I14">
        <v>0</v>
      </c>
      <c r="J14" t="s">
        <v>134</v>
      </c>
      <c r="K14" t="s">
        <v>135</v>
      </c>
      <c r="L14" t="s">
        <v>147</v>
      </c>
      <c r="M14" s="73">
        <v>568.5</v>
      </c>
    </row>
    <row r="15" spans="2:13" ht="15">
      <c r="B15" t="s">
        <v>121</v>
      </c>
      <c r="C15" t="s">
        <v>127</v>
      </c>
      <c r="D15" t="s">
        <v>147</v>
      </c>
      <c r="E15" s="73">
        <v>752.5</v>
      </c>
      <c r="F15" t="s">
        <v>131</v>
      </c>
      <c r="G15" t="s">
        <v>127</v>
      </c>
      <c r="H15" t="s">
        <v>133</v>
      </c>
      <c r="I15">
        <v>0</v>
      </c>
      <c r="J15" t="s">
        <v>136</v>
      </c>
      <c r="K15" t="s">
        <v>137</v>
      </c>
      <c r="L15" t="s">
        <v>147</v>
      </c>
      <c r="M15" s="73">
        <v>574.5</v>
      </c>
    </row>
    <row r="16" spans="2:13" ht="15">
      <c r="B16" t="s">
        <v>122</v>
      </c>
      <c r="C16" t="s">
        <v>128</v>
      </c>
      <c r="D16" t="s">
        <v>147</v>
      </c>
      <c r="E16" s="73">
        <v>742</v>
      </c>
      <c r="F16" t="s">
        <v>132</v>
      </c>
      <c r="G16" t="s">
        <v>128</v>
      </c>
      <c r="H16" t="s">
        <v>133</v>
      </c>
      <c r="I16">
        <v>0</v>
      </c>
      <c r="J16" t="s">
        <v>109</v>
      </c>
      <c r="K16" t="s">
        <v>110</v>
      </c>
      <c r="L16" t="s">
        <v>147</v>
      </c>
      <c r="M16" s="73">
        <v>578.5</v>
      </c>
    </row>
    <row r="17" spans="2:13" ht="15">
      <c r="B17"/>
      <c r="C17"/>
      <c r="D17"/>
      <c r="E17" s="73"/>
      <c r="F17"/>
      <c r="G17"/>
      <c r="H17"/>
      <c r="I17"/>
      <c r="J17" t="s">
        <v>138</v>
      </c>
      <c r="K17" t="s">
        <v>139</v>
      </c>
      <c r="L17" t="s">
        <v>147</v>
      </c>
      <c r="M17" s="73">
        <v>565.5</v>
      </c>
    </row>
    <row r="18" spans="2:13" ht="15">
      <c r="B18"/>
      <c r="C18"/>
      <c r="D18"/>
      <c r="E18" s="73"/>
      <c r="F18"/>
      <c r="G18"/>
      <c r="H18"/>
      <c r="I18"/>
      <c r="J18" t="s">
        <v>111</v>
      </c>
      <c r="K18" t="s">
        <v>112</v>
      </c>
      <c r="L18" t="s">
        <v>147</v>
      </c>
      <c r="M18" s="73">
        <v>559.5</v>
      </c>
    </row>
    <row r="19" spans="2:13" ht="15">
      <c r="B19"/>
      <c r="C19"/>
      <c r="D19"/>
      <c r="E19" s="73"/>
      <c r="F19"/>
      <c r="G19"/>
      <c r="H19"/>
      <c r="I19"/>
      <c r="J19" t="s">
        <v>140</v>
      </c>
      <c r="K19" t="s">
        <v>141</v>
      </c>
      <c r="L19" t="s">
        <v>147</v>
      </c>
      <c r="M19" s="73">
        <v>579.5</v>
      </c>
    </row>
    <row r="20" spans="2:13" ht="15">
      <c r="B20"/>
      <c r="C20"/>
      <c r="D20"/>
      <c r="E20" s="73"/>
      <c r="F20"/>
      <c r="G20"/>
      <c r="H20"/>
      <c r="I20"/>
      <c r="J20" t="s">
        <v>142</v>
      </c>
      <c r="K20" t="s">
        <v>143</v>
      </c>
      <c r="L20" t="s">
        <v>147</v>
      </c>
      <c r="M20" s="73">
        <v>559.5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148</v>
      </c>
      <c r="E26" s="59">
        <v>11</v>
      </c>
      <c r="F26" s="71" t="s">
        <v>116</v>
      </c>
      <c r="G26" t="s">
        <v>144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2012-01-12T01:12:42Z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