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<sst xmlns="http://schemas.openxmlformats.org/spreadsheetml/2006/main" count="267" uniqueCount="143">
  <si>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</si>
  <si>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</si>
  <si>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</si>
  <si>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</si>
  <si>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</si>
  <si>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</si>
  <si>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</si>
  <si>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</si>
  <si>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</si>
  <si>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</si>
  <si>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</si>
  <si>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</si>
  <si>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</si>
  <si>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</si>
  <si>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</si>
  <si>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</si>
  <si>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</si>
  <si>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</si>
  <si>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</si>
  <si>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</si>
  <si>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</si>
  <si>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</si>
  <si>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</si>
  <si>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</si>
  <si>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</si>
  <si>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</si>
  <si>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</si>
  <si>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</si>
  <si>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</si>
  <si>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</si>
  <si>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</si>
  <si>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</si>
  <si>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</si>
  <si>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</si>
  <si>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</si>
  <si>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</si>
  <si>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</si>
  <si>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</si>
  <si>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</si>
  <si>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</si>
  <si>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</si>
  <si>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</si>
  <si>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</si>
  <si>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</si>
  <si>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</si>
  <si>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</si>
  <si>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</si>
  <si>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</si>
  <si>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</si>
  <si>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</si>
  <si>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</si>
  <si>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</si>
  <si>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</si>
  <si>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</si>
  <si>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</si>
  <si>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</si>
  <si>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</si>
  <si>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</si>
  <si>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</si>
  <si>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</si>
  <si>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</si>
  <si>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</si>
  <si>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</si>
  <si>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</si>
  <si>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</si>
  <si>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</si>
  <si>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</si>
  <si>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</si>
  <si>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</si>
  <si>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</si>
  <si>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</si>
  <si>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</si>
  <si>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</si>
  <si>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</si>
  <si>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</si>
  <si>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</si>
  <si>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</si>
  <si>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</si>
  <si>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</si>
  <si>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</si>
  <si>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</si>
  <si>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</si>
  <si>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</si>
  <si>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</si>
  <si>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</si>
  <si>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</si>
  <si>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</si>
  <si>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</si>
  <si>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</si>
  <si>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</si>
  <si>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</si>
  <si>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</si>
  <si>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</si>
  <si>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</si>
  <si>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</si>
  <si>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</si>
  <si>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</si>
  <si>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</si>
  <si>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</si>
  <si>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</si>
  <si>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</si>
  <si>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</si>
  <si>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</si>
  <si>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</si>
  <si>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</si>
  <si>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</si>
  <si>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</si>
  <si>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</si>
  <si>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</si>
  <si>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</si>
  <si>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</si>
  <si>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</si>
  <si>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</si>
  <si>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</si>
  <si>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</si>
  <si>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</si>
  <si>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</si>
  <si>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</si>
  <si>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</si>
  <si>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</si>
  <si>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</si>
  <si>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</si>
  <si>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</si>
  <si>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</si>
  <si>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</si>
  <si>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</si>
  <si>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</si>
  <si>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</si>
  <si>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</si>
  <si>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</si>
  <si>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</si>
  <si>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</si>
  <si>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</si>
  <si>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</si>
  <si>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</si>
  <si>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</si>
  <si>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</si>
  <si>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</si>
  <si>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</si>
  <si>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</si>
  <si>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miércoles</t>
  </si>
  <si>
    <t>MES</t>
  </si>
  <si>
    <t>año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</si>
</sst>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d&quot; de &quot;mmm&quot; de &quot;yy"/>
    <numFmt numFmtId="166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Julio</v>
      </c>
      <c r="E8" s="4">
        <f>Datos!I26</f>
        <v>2011</v>
      </c>
      <c r="F8" s="3"/>
      <c r="G8" s="3"/>
      <c r="H8" s="3" t="str">
        <f>Datos!D26</f>
        <v>miércoles</v>
      </c>
      <c r="I8" s="5">
        <f>Datos!E26</f>
        <v>13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>
        <f>Datos!E4</f>
        <v>702</v>
      </c>
      <c r="C20" s="34">
        <f>B22+'Primas SRW'!B10</f>
        <v>789.5</v>
      </c>
      <c r="D20" s="30">
        <f>Datos!I4</f>
        <v>741</v>
      </c>
      <c r="E20" s="35">
        <f>D22+'Primas HRW'!B11</f>
        <v>847</v>
      </c>
      <c r="F20" s="36">
        <f>D22+'Primas HRW'!C11</f>
        <v>842</v>
      </c>
      <c r="G20" s="37">
        <f>D22+'Primas HRW'!D11</f>
        <v>842</v>
      </c>
      <c r="H20" s="31">
        <f>Datos!M4</f>
        <v>726.75</v>
      </c>
      <c r="I20" s="32">
        <f>H22+'Primas maíz'!B10</f>
        <v>796.75</v>
      </c>
    </row>
    <row r="21" spans="1:9" ht="19.5" customHeight="1">
      <c r="A21" s="17" t="s">
        <v>19</v>
      </c>
      <c r="B21" s="29"/>
      <c r="C21" s="34">
        <f>B22+'Primas SRW'!B11</f>
        <v>789.5</v>
      </c>
      <c r="D21" s="30"/>
      <c r="E21" s="35">
        <f>D22+'Primas HRW'!B12</f>
        <v>847</v>
      </c>
      <c r="F21" s="36">
        <f>D22+'Primas HRW'!C12</f>
        <v>842</v>
      </c>
      <c r="G21" s="37">
        <f>D22+'Primas HRW'!D12</f>
        <v>842</v>
      </c>
      <c r="H21" s="31"/>
      <c r="I21" s="32">
        <f>H22+'Primas maíz'!B11</f>
        <v>796.75</v>
      </c>
    </row>
    <row r="22" spans="1:9" ht="19.5" customHeight="1">
      <c r="A22" s="17" t="s">
        <v>20</v>
      </c>
      <c r="B22" s="29">
        <f>Datos!E5</f>
        <v>714.5</v>
      </c>
      <c r="C22" s="34">
        <f>B22+'Primas SRW'!B12</f>
        <v>789.5</v>
      </c>
      <c r="D22" s="30">
        <f>Datos!I5</f>
        <v>762</v>
      </c>
      <c r="E22" s="35">
        <f>D22+'Primas HRW'!B13</f>
        <v>852</v>
      </c>
      <c r="F22" s="36">
        <f>D22+'Primas HRW'!C13</f>
        <v>847</v>
      </c>
      <c r="G22" s="37">
        <f>D22+'Primas HRW'!D13</f>
        <v>847</v>
      </c>
      <c r="H22" s="31">
        <f>Datos!M5</f>
        <v>686.75</v>
      </c>
      <c r="I22" s="32">
        <f>H22+'Primas maíz'!B12</f>
        <v>791.75</v>
      </c>
    </row>
    <row r="23" spans="1:9" ht="19.5" customHeight="1">
      <c r="A23" s="17" t="s">
        <v>21</v>
      </c>
      <c r="B23" s="29"/>
      <c r="C23" s="34">
        <f>B25+'Primas SRW'!B13</f>
        <v>812.75</v>
      </c>
      <c r="D23" s="30"/>
      <c r="E23" s="35">
        <f>D25+'Primas HRW'!B14</f>
        <v>868</v>
      </c>
      <c r="F23" s="36">
        <f>D25+'Primas HRW'!C14</f>
        <v>863</v>
      </c>
      <c r="G23" s="37">
        <f>D25+'Primas HRW'!D14</f>
        <v>863</v>
      </c>
      <c r="H23" s="31"/>
      <c r="I23" s="32">
        <f>H25+'Primas maíz'!B13</f>
        <v>774.75</v>
      </c>
    </row>
    <row r="24" spans="1:9" ht="19.5" customHeight="1">
      <c r="A24" s="17" t="s">
        <v>22</v>
      </c>
      <c r="B24" s="29"/>
      <c r="C24" s="34">
        <f>B25+'Primas SRW'!B14</f>
        <v>822.75</v>
      </c>
      <c r="D24" s="30"/>
      <c r="E24" s="35">
        <f>D25+'Primas HRW'!B15</f>
        <v>878</v>
      </c>
      <c r="F24" s="36">
        <f>D25+'Primas HRW'!C15</f>
        <v>873</v>
      </c>
      <c r="G24" s="37">
        <f>D25+'Primas HRW'!D15</f>
        <v>873</v>
      </c>
      <c r="H24" s="31"/>
      <c r="I24" s="32">
        <f>H25+'Primas maíz'!B14</f>
        <v>769.75</v>
      </c>
    </row>
    <row r="25" spans="1:9" ht="19.5" customHeight="1">
      <c r="A25" s="17" t="s">
        <v>23</v>
      </c>
      <c r="B25" s="29">
        <f>Datos!E6</f>
        <v>742.75</v>
      </c>
      <c r="C25" s="38">
        <f>B25+'Primas SRW'!B15</f>
        <v>827.75</v>
      </c>
      <c r="D25" s="30">
        <f>Datos!I6</f>
        <v>788</v>
      </c>
      <c r="E25" s="25">
        <f>D25+'Primas HRW'!B16</f>
        <v>883</v>
      </c>
      <c r="F25" s="26">
        <f>D25+'Primas HRW'!C16</f>
        <v>878</v>
      </c>
      <c r="G25" s="39">
        <f>D25+'Primas HRW'!D16</f>
        <v>878</v>
      </c>
      <c r="H25" s="31">
        <f>Datos!M6</f>
        <v>679.75</v>
      </c>
      <c r="I25" s="28">
        <f>H25+'Primas maíz'!B15</f>
        <v>769.75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Datos!E7</f>
        <v>766.25</v>
      </c>
      <c r="C27" s="34"/>
      <c r="D27" s="40">
        <f>Datos!I7</f>
        <v>804.25</v>
      </c>
      <c r="E27" s="34"/>
      <c r="F27" s="32"/>
      <c r="G27" s="41"/>
      <c r="H27" s="31">
        <f>Datos!M7</f>
        <v>691.75</v>
      </c>
      <c r="I27" s="32"/>
    </row>
    <row r="28" spans="1:9" ht="19.5" customHeight="1">
      <c r="A28" s="17" t="s">
        <v>16</v>
      </c>
      <c r="B28" s="32">
        <f>Datos!E8</f>
        <v>780.75</v>
      </c>
      <c r="C28" s="34"/>
      <c r="D28" s="40">
        <f>Datos!I8</f>
        <v>808</v>
      </c>
      <c r="E28" s="34"/>
      <c r="F28" s="32"/>
      <c r="G28" s="41"/>
      <c r="H28" s="31">
        <f>Datos!M8</f>
        <v>697.75</v>
      </c>
      <c r="I28" s="32"/>
    </row>
    <row r="29" spans="1:9" ht="19.5" customHeight="1">
      <c r="A29" s="17" t="s">
        <v>18</v>
      </c>
      <c r="B29" s="32">
        <f>Datos!E9</f>
        <v>794.75</v>
      </c>
      <c r="C29" s="34"/>
      <c r="D29" s="40">
        <f>Datos!I9</f>
        <v>812</v>
      </c>
      <c r="E29" s="34"/>
      <c r="F29" s="32"/>
      <c r="G29" s="41"/>
      <c r="H29" s="31">
        <f>Datos!M9</f>
        <v>702.25</v>
      </c>
      <c r="I29" s="32"/>
    </row>
    <row r="30" spans="1:9" ht="19.5" customHeight="1">
      <c r="A30" s="17" t="s">
        <v>20</v>
      </c>
      <c r="B30" s="32">
        <f>Datos!E10</f>
        <v>806.75</v>
      </c>
      <c r="C30" s="34"/>
      <c r="D30" s="40">
        <f>Datos!I10</f>
        <v>823</v>
      </c>
      <c r="E30" s="34"/>
      <c r="F30" s="32"/>
      <c r="G30" s="41"/>
      <c r="H30" s="31">
        <f>Datos!M10</f>
        <v>669.5</v>
      </c>
      <c r="I30" s="32"/>
    </row>
    <row r="31" spans="1:9" ht="19.5" customHeight="1">
      <c r="A31" s="17" t="s">
        <v>23</v>
      </c>
      <c r="B31" s="32">
        <f>Datos!E11</f>
        <v>826.25</v>
      </c>
      <c r="C31" s="38"/>
      <c r="D31" s="40">
        <f>Datos!I11</f>
        <v>835.5</v>
      </c>
      <c r="E31" s="38"/>
      <c r="F31" s="29"/>
      <c r="G31" s="42"/>
      <c r="H31" s="31">
        <f>Datos!M11</f>
        <v>638.25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Datos!E12</f>
        <v>838.25</v>
      </c>
      <c r="C33" s="34"/>
      <c r="D33" s="40">
        <f>Datos!I12</f>
        <v>849.5</v>
      </c>
      <c r="E33" s="34"/>
      <c r="F33" s="32"/>
      <c r="G33" s="41"/>
      <c r="H33" s="43">
        <f>Datos!M12</f>
        <v>647.25</v>
      </c>
      <c r="I33" s="32"/>
    </row>
    <row r="34" spans="1:9" ht="19.5" customHeight="1">
      <c r="A34" s="17" t="s">
        <v>16</v>
      </c>
      <c r="B34" s="32">
        <f>Datos!E13</f>
        <v>845.75</v>
      </c>
      <c r="C34" s="34"/>
      <c r="D34" s="40">
        <f>Datos!I13</f>
        <v>839.5</v>
      </c>
      <c r="E34" s="34"/>
      <c r="F34" s="32"/>
      <c r="G34" s="41"/>
      <c r="H34" s="43">
        <f>Datos!M13</f>
        <v>654.25</v>
      </c>
      <c r="I34" s="32"/>
    </row>
    <row r="35" spans="1:9" ht="19.5" customHeight="1">
      <c r="A35" s="17" t="s">
        <v>18</v>
      </c>
      <c r="B35" s="32">
        <f>Datos!E14</f>
        <v>819.75</v>
      </c>
      <c r="C35" s="34"/>
      <c r="D35" s="40">
        <f>Datos!I14</f>
        <v>824.5</v>
      </c>
      <c r="E35" s="34"/>
      <c r="F35" s="32"/>
      <c r="G35" s="41"/>
      <c r="H35" s="43">
        <f>Datos!M14</f>
        <v>660.25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Datos!M15</f>
        <v>632.25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Datos!M16</f>
        <v>603.25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Datos!M17</f>
        <v>625.25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Datos!M18</f>
        <v>601.25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Julio</v>
      </c>
      <c r="E9" s="3">
        <f>BUSHEL!E8</f>
        <v>2011</v>
      </c>
      <c r="F9" s="3"/>
      <c r="G9" s="3"/>
      <c r="H9" s="3" t="str">
        <f>Datos!D26</f>
        <v>miércoles</v>
      </c>
      <c r="I9" s="5">
        <f>Datos!E26</f>
        <v>13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>
        <f>BUSHEL!B20*TONELADA!$B$48</f>
        <v>257.94288</v>
      </c>
      <c r="C20" s="38">
        <f>BUSHEL!C20*TONELADA!$B$48</f>
        <v>290.09388</v>
      </c>
      <c r="D20" s="30">
        <f>BUSHEL!D20*TONELADA!$B$48</f>
        <v>272.27304</v>
      </c>
      <c r="E20" s="25">
        <f>BUSHEL!E20*TONELADA!$B$48</f>
        <v>311.22168</v>
      </c>
      <c r="F20" s="25">
        <f>BUSHEL!F20*TONELADA!$B$48</f>
        <v>309.38448</v>
      </c>
      <c r="G20" s="39">
        <f>BUSHEL!G20*TONELADA!$B$48</f>
        <v>309.38448</v>
      </c>
      <c r="H20" s="31">
        <f>BUSHEL!H20*$E$48</f>
        <v>286.10694</v>
      </c>
      <c r="I20" s="28">
        <f>BUSHEL!I20*TONELADA!$E$48</f>
        <v>313.66454</v>
      </c>
    </row>
    <row r="21" spans="1:9" ht="19.5" customHeight="1">
      <c r="A21" s="17" t="s">
        <v>19</v>
      </c>
      <c r="B21" s="29"/>
      <c r="C21" s="38">
        <f>BUSHEL!C21*TONELADA!$B$48</f>
        <v>290.09388</v>
      </c>
      <c r="D21" s="30"/>
      <c r="E21" s="25">
        <f>BUSHEL!E21*TONELADA!$B$48</f>
        <v>311.22168</v>
      </c>
      <c r="F21" s="25">
        <f>BUSHEL!F21*TONELADA!$B$48</f>
        <v>309.38448</v>
      </c>
      <c r="G21" s="39">
        <f>BUSHEL!G21*TONELADA!$B$48</f>
        <v>309.38448</v>
      </c>
      <c r="H21" s="31"/>
      <c r="I21" s="28">
        <f>BUSHEL!I21*TONELADA!$E$48</f>
        <v>313.66454</v>
      </c>
    </row>
    <row r="22" spans="1:9" ht="19.5" customHeight="1">
      <c r="A22" s="17" t="s">
        <v>20</v>
      </c>
      <c r="B22" s="29">
        <f>BUSHEL!B22*TONELADA!$B$48</f>
        <v>262.53588</v>
      </c>
      <c r="C22" s="38">
        <f>BUSHEL!C22*TONELADA!$B$48</f>
        <v>290.09388</v>
      </c>
      <c r="D22" s="40">
        <f>BUSHEL!D22*TONELADA!$B$48</f>
        <v>279.98928</v>
      </c>
      <c r="E22" s="25">
        <f>BUSHEL!E22*TONELADA!$B$48</f>
        <v>313.05888</v>
      </c>
      <c r="F22" s="25">
        <f>BUSHEL!F22*TONELADA!$B$48</f>
        <v>311.22168</v>
      </c>
      <c r="G22" s="39">
        <f>BUSHEL!G22*TONELADA!$B$48</f>
        <v>311.22168</v>
      </c>
      <c r="H22" s="31">
        <f>BUSHEL!H22*$E$48</f>
        <v>270.35974</v>
      </c>
      <c r="I22" s="28">
        <f>BUSHEL!I22*TONELADA!$E$48</f>
        <v>311.69613999999996</v>
      </c>
    </row>
    <row r="23" spans="1:9" ht="19.5" customHeight="1">
      <c r="A23" s="17" t="s">
        <v>21</v>
      </c>
      <c r="B23" s="29"/>
      <c r="C23" s="38">
        <f>BUSHEL!C23*TONELADA!$B$48</f>
        <v>298.63686</v>
      </c>
      <c r="D23" s="40"/>
      <c r="E23" s="25">
        <f>BUSHEL!E23*TONELADA!$B$48</f>
        <v>318.93791999999996</v>
      </c>
      <c r="F23" s="25">
        <f>BUSHEL!F23*TONELADA!$B$48</f>
        <v>317.10071999999997</v>
      </c>
      <c r="G23" s="39">
        <f>BUSHEL!G23*TONELADA!$B$48</f>
        <v>317.10071999999997</v>
      </c>
      <c r="H23" s="31"/>
      <c r="I23" s="28">
        <f>BUSHEL!I23*TONELADA!$E$48</f>
        <v>305.00358</v>
      </c>
    </row>
    <row r="24" spans="1:9" ht="19.5" customHeight="1">
      <c r="A24" s="17" t="s">
        <v>22</v>
      </c>
      <c r="B24" s="29"/>
      <c r="C24" s="38">
        <f>BUSHEL!C24*TONELADA!$B$48</f>
        <v>302.31126</v>
      </c>
      <c r="D24" s="40"/>
      <c r="E24" s="25">
        <f>BUSHEL!E24*TONELADA!$B$48</f>
        <v>322.61232</v>
      </c>
      <c r="F24" s="25">
        <f>BUSHEL!F24*TONELADA!$B$48</f>
        <v>320.77512</v>
      </c>
      <c r="G24" s="39">
        <f>BUSHEL!G24*TONELADA!$B$48</f>
        <v>320.77512</v>
      </c>
      <c r="H24" s="31"/>
      <c r="I24" s="28">
        <f>BUSHEL!I24*TONELADA!$E$48</f>
        <v>303.03517999999997</v>
      </c>
    </row>
    <row r="25" spans="1:9" ht="19.5" customHeight="1">
      <c r="A25" s="17" t="s">
        <v>23</v>
      </c>
      <c r="B25" s="29">
        <f>BUSHEL!B25*TONELADA!$B$48</f>
        <v>272.91606</v>
      </c>
      <c r="C25" s="38">
        <f>BUSHEL!C25*TONELADA!$B$48</f>
        <v>304.14846</v>
      </c>
      <c r="D25" s="40">
        <f>BUSHEL!D25*TONELADA!$B$48</f>
        <v>289.54272</v>
      </c>
      <c r="E25" s="25">
        <f>BUSHEL!E25*TONELADA!$B$48</f>
        <v>324.44952</v>
      </c>
      <c r="F25" s="25">
        <f>BUSHEL!F25*TONELADA!$B$48</f>
        <v>322.61232</v>
      </c>
      <c r="G25" s="39">
        <f>BUSHEL!G25*TONELADA!$B$48</f>
        <v>322.61232</v>
      </c>
      <c r="H25" s="31">
        <f>BUSHEL!H25*$E$48</f>
        <v>267.60398</v>
      </c>
      <c r="I25" s="28">
        <f>BUSHEL!I25*TONELADA!$E$48</f>
        <v>303.03517999999997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281.5509</v>
      </c>
      <c r="C29" s="34"/>
      <c r="D29" s="40">
        <f>BUSHEL!D27*TONELADA!$B$48</f>
        <v>295.51362</v>
      </c>
      <c r="E29" s="34"/>
      <c r="F29" s="34"/>
      <c r="G29" s="41"/>
      <c r="H29" s="31">
        <f>BUSHEL!H27*$E$48</f>
        <v>272.32813999999996</v>
      </c>
      <c r="I29" s="32"/>
    </row>
    <row r="30" spans="1:9" ht="19.5" customHeight="1">
      <c r="A30" s="17" t="s">
        <v>16</v>
      </c>
      <c r="B30" s="29">
        <f>BUSHEL!B28*TONELADA!$B$48</f>
        <v>286.87878</v>
      </c>
      <c r="C30" s="34"/>
      <c r="D30" s="40">
        <f>BUSHEL!D28*TONELADA!$B$48</f>
        <v>296.89152</v>
      </c>
      <c r="E30" s="34"/>
      <c r="F30" s="34"/>
      <c r="G30" s="41"/>
      <c r="H30" s="31">
        <f>BUSHEL!H28*$E$48</f>
        <v>274.69021999999995</v>
      </c>
      <c r="I30" s="32"/>
    </row>
    <row r="31" spans="1:9" ht="19.5" customHeight="1">
      <c r="A31" s="17" t="s">
        <v>18</v>
      </c>
      <c r="B31" s="29">
        <f>BUSHEL!B29*TONELADA!$B$48</f>
        <v>292.02294</v>
      </c>
      <c r="C31" s="34"/>
      <c r="D31" s="40">
        <f>BUSHEL!D29*TONELADA!$B$48</f>
        <v>298.36127999999997</v>
      </c>
      <c r="E31" s="34"/>
      <c r="F31" s="34"/>
      <c r="G31" s="41"/>
      <c r="H31" s="31">
        <f>BUSHEL!H29*$E$48</f>
        <v>276.46178</v>
      </c>
      <c r="I31" s="32"/>
    </row>
    <row r="32" spans="1:9" ht="19.5" customHeight="1">
      <c r="A32" s="17" t="s">
        <v>20</v>
      </c>
      <c r="B32" s="29">
        <f>BUSHEL!B30*TONELADA!$B$48</f>
        <v>296.43222</v>
      </c>
      <c r="C32" s="34"/>
      <c r="D32" s="40">
        <f>IF(BUSHEL!D30&gt;0,BUSHEL!D30*TONELADA!$B$48,"")</f>
        <v>302.40312</v>
      </c>
      <c r="E32" s="34"/>
      <c r="F32" s="34"/>
      <c r="G32" s="41"/>
      <c r="H32" s="31">
        <f>BUSHEL!H30*$E$48</f>
        <v>263.56876</v>
      </c>
      <c r="I32" s="32"/>
    </row>
    <row r="33" spans="1:9" ht="19.5" customHeight="1">
      <c r="A33" s="17" t="s">
        <v>23</v>
      </c>
      <c r="B33" s="29">
        <f>BUSHEL!B31*TONELADA!$B$48</f>
        <v>303.5973</v>
      </c>
      <c r="C33" s="38"/>
      <c r="D33" s="40">
        <f>IF(BUSHEL!D31&gt;0,BUSHEL!D31*TONELADA!$B$48,"")</f>
        <v>306.99612</v>
      </c>
      <c r="E33" s="38"/>
      <c r="F33" s="38"/>
      <c r="G33" s="42"/>
      <c r="H33" s="31">
        <f>BUSHEL!H31*$E$48</f>
        <v>251.26626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308.00658</v>
      </c>
      <c r="C35" s="34"/>
      <c r="D35" s="40">
        <f>IF(BUSHEL!D33&gt;0,BUSHEL!D33*TONELADA!$B$48,"")</f>
        <v>312.14028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310.76238</v>
      </c>
      <c r="C36" s="34"/>
      <c r="D36" s="40">
        <f>IF(BUSHEL!D34&gt;0,BUSHEL!D34*TONELADA!$B$48,"")</f>
        <v>308.46587999999997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301.20894</v>
      </c>
      <c r="C37" s="34"/>
      <c r="D37" s="40">
        <f>IF(BUSHEL!D35&gt;0,BUSHEL!D35*TONELADA!$B$48,"")</f>
        <v>302.95428</v>
      </c>
      <c r="E37" s="34"/>
      <c r="F37" s="34"/>
      <c r="G37" s="41"/>
      <c r="H37" s="31">
        <f>BUSHEL!H35*$E$48</f>
        <v>259.92722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237.48746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246.14842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236.7001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75</v>
      </c>
      <c r="C10" s="65" t="s">
        <v>44</v>
      </c>
    </row>
    <row r="11" spans="1:3" ht="15">
      <c r="A11" s="66"/>
      <c r="B11" s="24">
        <v>75</v>
      </c>
      <c r="C11" s="24" t="s">
        <v>44</v>
      </c>
    </row>
    <row r="12" spans="1:3" ht="15">
      <c r="A12" s="64" t="s">
        <v>45</v>
      </c>
      <c r="B12" s="65">
        <v>75</v>
      </c>
      <c r="C12" s="65" t="s">
        <v>44</v>
      </c>
    </row>
    <row r="13" spans="1:3" ht="15">
      <c r="A13" s="66" t="s">
        <v>46</v>
      </c>
      <c r="B13" s="24">
        <v>70</v>
      </c>
      <c r="C13" s="24" t="s">
        <v>47</v>
      </c>
    </row>
    <row r="14" spans="1:3" ht="15">
      <c r="A14" s="64" t="s">
        <v>48</v>
      </c>
      <c r="B14" s="65">
        <v>80</v>
      </c>
      <c r="C14" s="65" t="s">
        <v>47</v>
      </c>
    </row>
    <row r="15" spans="1:3" ht="15">
      <c r="A15" s="66" t="s">
        <v>49</v>
      </c>
      <c r="B15" s="24">
        <v>85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55</v>
      </c>
      <c r="C3" s="98"/>
      <c r="D3" s="98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>
        <v>85</v>
      </c>
      <c r="C11" s="70">
        <f>B11+B24</f>
        <v>80</v>
      </c>
      <c r="D11" s="70">
        <f>B11+B23</f>
        <v>80</v>
      </c>
      <c r="E11" s="65" t="s">
        <v>44</v>
      </c>
    </row>
    <row r="12" spans="1:5" ht="15">
      <c r="A12" t="s">
        <v>57</v>
      </c>
      <c r="B12" s="24">
        <v>85</v>
      </c>
      <c r="C12" s="73">
        <f>B12+B24</f>
        <v>80</v>
      </c>
      <c r="D12" s="73">
        <f>B12+B23</f>
        <v>80</v>
      </c>
      <c r="E12" s="24" t="s">
        <v>44</v>
      </c>
    </row>
    <row r="13" spans="1:5" ht="15">
      <c r="A13" s="72" t="s">
        <v>45</v>
      </c>
      <c r="B13" s="65">
        <v>90</v>
      </c>
      <c r="C13" s="70">
        <f>B13+B24</f>
        <v>85</v>
      </c>
      <c r="D13" s="70">
        <f>B13+B23</f>
        <v>85</v>
      </c>
      <c r="E13" s="65" t="s">
        <v>44</v>
      </c>
    </row>
    <row r="14" spans="1:5" ht="15">
      <c r="A14" t="s">
        <v>46</v>
      </c>
      <c r="B14" s="24">
        <v>80</v>
      </c>
      <c r="C14" s="76">
        <f>B14+B24</f>
        <v>75</v>
      </c>
      <c r="D14" s="24">
        <f>B14+B23</f>
        <v>75</v>
      </c>
      <c r="E14" s="24" t="s">
        <v>47</v>
      </c>
    </row>
    <row r="15" spans="1:5" ht="15">
      <c r="A15" s="72" t="s">
        <v>48</v>
      </c>
      <c r="B15" s="65">
        <v>90</v>
      </c>
      <c r="C15" s="65">
        <f>B15+B24</f>
        <v>85</v>
      </c>
      <c r="D15" s="65">
        <f>B15+B23</f>
        <v>85</v>
      </c>
      <c r="E15" s="65" t="s">
        <v>47</v>
      </c>
    </row>
    <row r="16" spans="1:5" ht="15">
      <c r="A16" t="s">
        <v>49</v>
      </c>
      <c r="B16" s="24">
        <v>95</v>
      </c>
      <c r="C16" s="76">
        <f>B16+B24</f>
        <v>90</v>
      </c>
      <c r="D16" s="24">
        <f>B16+B23</f>
        <v>90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110</v>
      </c>
      <c r="C10" s="65" t="s">
        <v>44</v>
      </c>
    </row>
    <row r="11" spans="1:3" ht="15">
      <c r="A11" s="66" t="s">
        <v>57</v>
      </c>
      <c r="B11" s="24">
        <v>110</v>
      </c>
      <c r="C11" s="24" t="s">
        <v>44</v>
      </c>
    </row>
    <row r="12" spans="1:3" ht="15">
      <c r="A12" s="64" t="s">
        <v>45</v>
      </c>
      <c r="B12" s="65">
        <v>105</v>
      </c>
      <c r="C12" s="65" t="s">
        <v>44</v>
      </c>
    </row>
    <row r="13" spans="1:3" ht="15">
      <c r="A13" s="66" t="s">
        <v>46</v>
      </c>
      <c r="B13" s="24">
        <v>95</v>
      </c>
      <c r="C13" s="24" t="s">
        <v>47</v>
      </c>
    </row>
    <row r="14" spans="1:3" ht="15">
      <c r="A14" s="64" t="s">
        <v>48</v>
      </c>
      <c r="B14" s="65">
        <v>90</v>
      </c>
      <c r="C14" s="65" t="s">
        <v>47</v>
      </c>
    </row>
    <row r="15" spans="1:3" ht="15">
      <c r="A15" s="66" t="s">
        <v>49</v>
      </c>
      <c r="B15" s="24">
        <v>90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B3" sqref="B3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s="85" t="s">
        <v>69</v>
      </c>
      <c r="E3" t="s">
        <v>70</v>
      </c>
      <c r="F3"/>
      <c r="G3" s="85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86">
        <v>40737</v>
      </c>
      <c r="E4">
        <v>702</v>
      </c>
      <c r="F4" t="s">
        <v>73</v>
      </c>
      <c r="G4" s="85" t="s">
        <v>72</v>
      </c>
      <c r="H4" s="86">
        <v>40737</v>
      </c>
      <c r="I4">
        <v>741</v>
      </c>
      <c r="J4" t="s">
        <v>74</v>
      </c>
      <c r="K4" t="s">
        <v>75</v>
      </c>
      <c r="L4" s="86">
        <v>40737</v>
      </c>
      <c r="M4" s="87">
        <v>726.75</v>
      </c>
    </row>
    <row r="5" spans="2:13" ht="15">
      <c r="B5" t="s">
        <v>76</v>
      </c>
      <c r="C5" t="s">
        <v>77</v>
      </c>
      <c r="D5" s="86">
        <v>40737</v>
      </c>
      <c r="E5" s="87">
        <v>714.5</v>
      </c>
      <c r="F5" t="s">
        <v>78</v>
      </c>
      <c r="G5" s="85" t="s">
        <v>77</v>
      </c>
      <c r="H5" s="86">
        <v>40737</v>
      </c>
      <c r="I5">
        <v>762</v>
      </c>
      <c r="J5" t="s">
        <v>79</v>
      </c>
      <c r="K5" s="85" t="s">
        <v>80</v>
      </c>
      <c r="L5" s="86">
        <v>40737</v>
      </c>
      <c r="M5" s="87">
        <v>686.75</v>
      </c>
    </row>
    <row r="6" spans="2:13" ht="15">
      <c r="B6" t="s">
        <v>81</v>
      </c>
      <c r="C6" t="s">
        <v>82</v>
      </c>
      <c r="D6" s="86">
        <v>40737</v>
      </c>
      <c r="E6" s="87">
        <v>742.75</v>
      </c>
      <c r="F6" t="s">
        <v>83</v>
      </c>
      <c r="G6" t="s">
        <v>82</v>
      </c>
      <c r="H6" s="86">
        <v>40737</v>
      </c>
      <c r="I6">
        <v>788</v>
      </c>
      <c r="J6" t="s">
        <v>84</v>
      </c>
      <c r="K6" s="85" t="s">
        <v>85</v>
      </c>
      <c r="L6" s="86">
        <v>40737</v>
      </c>
      <c r="M6" s="87">
        <v>679.75</v>
      </c>
    </row>
    <row r="7" spans="2:13" ht="15">
      <c r="B7" t="s">
        <v>86</v>
      </c>
      <c r="C7" t="s">
        <v>87</v>
      </c>
      <c r="D7" s="86">
        <v>40737</v>
      </c>
      <c r="E7" s="87">
        <v>766.25</v>
      </c>
      <c r="F7" t="s">
        <v>88</v>
      </c>
      <c r="G7" t="s">
        <v>87</v>
      </c>
      <c r="H7" s="86">
        <v>40737</v>
      </c>
      <c r="I7" s="87">
        <v>804.25</v>
      </c>
      <c r="J7" t="s">
        <v>89</v>
      </c>
      <c r="K7" s="85" t="s">
        <v>90</v>
      </c>
      <c r="L7" s="86">
        <v>40737</v>
      </c>
      <c r="M7" s="87">
        <v>691.75</v>
      </c>
    </row>
    <row r="8" spans="2:13" ht="15">
      <c r="B8" t="s">
        <v>91</v>
      </c>
      <c r="C8" t="s">
        <v>92</v>
      </c>
      <c r="D8" s="86">
        <v>40737</v>
      </c>
      <c r="E8" s="87">
        <v>780.75</v>
      </c>
      <c r="F8" t="s">
        <v>93</v>
      </c>
      <c r="G8" t="s">
        <v>92</v>
      </c>
      <c r="H8" s="86">
        <v>40737</v>
      </c>
      <c r="I8">
        <v>808</v>
      </c>
      <c r="J8" t="s">
        <v>94</v>
      </c>
      <c r="K8" s="85" t="s">
        <v>95</v>
      </c>
      <c r="L8" s="86">
        <v>40737</v>
      </c>
      <c r="M8" s="87">
        <v>697.75</v>
      </c>
    </row>
    <row r="9" spans="2:13" ht="15">
      <c r="B9" t="s">
        <v>96</v>
      </c>
      <c r="C9" t="s">
        <v>97</v>
      </c>
      <c r="D9" s="86">
        <v>40737</v>
      </c>
      <c r="E9" s="87">
        <v>794.75</v>
      </c>
      <c r="F9" t="s">
        <v>98</v>
      </c>
      <c r="G9" s="85" t="s">
        <v>97</v>
      </c>
      <c r="H9" s="86">
        <v>40737</v>
      </c>
      <c r="I9">
        <v>812</v>
      </c>
      <c r="J9" t="s">
        <v>99</v>
      </c>
      <c r="K9" s="85" t="s">
        <v>100</v>
      </c>
      <c r="L9" s="86">
        <v>40737</v>
      </c>
      <c r="M9" s="87">
        <v>702.25</v>
      </c>
    </row>
    <row r="10" spans="2:13" ht="15">
      <c r="B10" t="s">
        <v>101</v>
      </c>
      <c r="C10" t="s">
        <v>102</v>
      </c>
      <c r="D10" s="86">
        <v>40737</v>
      </c>
      <c r="E10" s="87">
        <v>806.75</v>
      </c>
      <c r="F10" t="s">
        <v>103</v>
      </c>
      <c r="G10" s="85" t="s">
        <v>102</v>
      </c>
      <c r="H10" s="86">
        <v>40737</v>
      </c>
      <c r="I10">
        <v>823</v>
      </c>
      <c r="J10" t="s">
        <v>104</v>
      </c>
      <c r="K10" s="85" t="s">
        <v>105</v>
      </c>
      <c r="L10" s="86">
        <v>40737</v>
      </c>
      <c r="M10" s="87">
        <v>669.5</v>
      </c>
    </row>
    <row r="11" spans="2:13" ht="15">
      <c r="B11" t="s">
        <v>106</v>
      </c>
      <c r="C11" t="s">
        <v>107</v>
      </c>
      <c r="D11" s="86">
        <v>40737</v>
      </c>
      <c r="E11" s="87">
        <v>826.25</v>
      </c>
      <c r="F11" t="s">
        <v>108</v>
      </c>
      <c r="G11" s="85" t="s">
        <v>107</v>
      </c>
      <c r="H11" s="86">
        <v>40737</v>
      </c>
      <c r="I11" s="87">
        <v>835.5</v>
      </c>
      <c r="J11" t="s">
        <v>109</v>
      </c>
      <c r="K11" s="85" t="s">
        <v>110</v>
      </c>
      <c r="L11" s="86">
        <v>40737</v>
      </c>
      <c r="M11" s="87">
        <v>638.25</v>
      </c>
    </row>
    <row r="12" spans="2:13" ht="15">
      <c r="B12" t="s">
        <v>111</v>
      </c>
      <c r="C12" t="s">
        <v>112</v>
      </c>
      <c r="D12" s="86">
        <v>40737</v>
      </c>
      <c r="E12" s="87">
        <v>838.25</v>
      </c>
      <c r="F12" t="s">
        <v>113</v>
      </c>
      <c r="G12" s="85" t="s">
        <v>112</v>
      </c>
      <c r="H12" s="86">
        <v>40737</v>
      </c>
      <c r="I12" s="87">
        <v>849.5</v>
      </c>
      <c r="J12" t="s">
        <v>114</v>
      </c>
      <c r="K12" s="85" t="s">
        <v>115</v>
      </c>
      <c r="L12" s="86">
        <v>40737</v>
      </c>
      <c r="M12" s="87">
        <v>647.25</v>
      </c>
    </row>
    <row r="13" spans="2:13" ht="15">
      <c r="B13" t="s">
        <v>116</v>
      </c>
      <c r="C13" t="s">
        <v>117</v>
      </c>
      <c r="D13" s="86">
        <v>40737</v>
      </c>
      <c r="E13" s="87">
        <v>845.75</v>
      </c>
      <c r="F13" t="s">
        <v>118</v>
      </c>
      <c r="G13" s="85" t="s">
        <v>117</v>
      </c>
      <c r="H13" s="86">
        <v>40737</v>
      </c>
      <c r="I13" s="87">
        <v>839.5</v>
      </c>
      <c r="J13" t="s">
        <v>119</v>
      </c>
      <c r="K13" s="85" t="s">
        <v>120</v>
      </c>
      <c r="L13" s="86">
        <v>40737</v>
      </c>
      <c r="M13" s="87">
        <v>654.25</v>
      </c>
    </row>
    <row r="14" spans="2:13" ht="15">
      <c r="B14" t="s">
        <v>121</v>
      </c>
      <c r="C14" t="s">
        <v>122</v>
      </c>
      <c r="D14" s="86">
        <v>40737</v>
      </c>
      <c r="E14" s="87">
        <v>819.75</v>
      </c>
      <c r="F14" t="s">
        <v>123</v>
      </c>
      <c r="G14" s="85" t="s">
        <v>122</v>
      </c>
      <c r="H14" s="86">
        <v>40737</v>
      </c>
      <c r="I14" s="87">
        <v>824.5</v>
      </c>
      <c r="J14" t="s">
        <v>124</v>
      </c>
      <c r="K14" s="85" t="s">
        <v>125</v>
      </c>
      <c r="L14" s="86">
        <v>40737</v>
      </c>
      <c r="M14" s="87">
        <v>660.25</v>
      </c>
    </row>
    <row r="15" spans="2:13" ht="15">
      <c r="B15"/>
      <c r="C15"/>
      <c r="D15" s="85"/>
      <c r="E15"/>
      <c r="F15" t="s">
        <v>126</v>
      </c>
      <c r="G15" s="85" t="s">
        <v>127</v>
      </c>
      <c r="H15" t="s">
        <v>128</v>
      </c>
      <c r="I15">
        <v>0</v>
      </c>
      <c r="J15" t="s">
        <v>129</v>
      </c>
      <c r="K15" t="s">
        <v>130</v>
      </c>
      <c r="L15" s="86">
        <v>40737</v>
      </c>
      <c r="M15" s="87">
        <v>632.25</v>
      </c>
    </row>
    <row r="16" spans="2:13" ht="15">
      <c r="B16"/>
      <c r="C16"/>
      <c r="D16" s="85"/>
      <c r="E16"/>
      <c r="F16"/>
      <c r="G16" s="85"/>
      <c r="H16"/>
      <c r="I16"/>
      <c r="J16" t="s">
        <v>131</v>
      </c>
      <c r="K16" t="s">
        <v>132</v>
      </c>
      <c r="L16" s="86">
        <v>40737</v>
      </c>
      <c r="M16" s="87">
        <v>603.25</v>
      </c>
    </row>
    <row r="17" spans="2:13" ht="15">
      <c r="B17"/>
      <c r="C17"/>
      <c r="D17" s="85"/>
      <c r="E17"/>
      <c r="F17"/>
      <c r="G17" s="85"/>
      <c r="H17"/>
      <c r="I17"/>
      <c r="J17" t="s">
        <v>133</v>
      </c>
      <c r="K17" t="s">
        <v>134</v>
      </c>
      <c r="L17" s="86">
        <v>40737</v>
      </c>
      <c r="M17" s="87">
        <v>625.25</v>
      </c>
    </row>
    <row r="18" spans="2:13" ht="15">
      <c r="B18"/>
      <c r="C18"/>
      <c r="D18" s="85"/>
      <c r="E18"/>
      <c r="F18"/>
      <c r="G18" s="85"/>
      <c r="H18"/>
      <c r="I18"/>
      <c r="J18" t="s">
        <v>135</v>
      </c>
      <c r="K18" t="s">
        <v>136</v>
      </c>
      <c r="L18" s="86">
        <v>40737</v>
      </c>
      <c r="M18" s="87">
        <v>601.25</v>
      </c>
    </row>
    <row r="21" spans="2:13" ht="15">
      <c r="B21"/>
      <c r="C21"/>
      <c r="D21" s="85"/>
      <c r="E21" s="87"/>
      <c r="F21"/>
      <c r="G21"/>
      <c r="H21"/>
      <c r="I21"/>
      <c r="J21"/>
      <c r="K21"/>
      <c r="L21" s="85"/>
      <c r="M21" s="87"/>
    </row>
    <row r="25" spans="4:5" ht="15.75">
      <c r="D25" s="88" t="s">
        <v>137</v>
      </c>
      <c r="E25" s="88" t="s">
        <v>138</v>
      </c>
    </row>
    <row r="26" spans="3:9" ht="15.75">
      <c r="C26" s="88" t="s">
        <v>139</v>
      </c>
      <c r="D26" s="66" t="s">
        <v>140</v>
      </c>
      <c r="E26" s="66">
        <v>13</v>
      </c>
      <c r="F26" s="84" t="s">
        <v>141</v>
      </c>
      <c r="G26" t="s">
        <v>43</v>
      </c>
      <c r="H26" t="s">
        <v>142</v>
      </c>
      <c r="I26" s="84">
        <v>2011</v>
      </c>
    </row>
    <row r="31" spans="4:8" ht="15">
      <c r="D31" s="85"/>
      <c r="E31" s="89"/>
      <c r="G31" s="85"/>
      <c r="H31" s="89"/>
    </row>
    <row r="32" spans="4:8" ht="15">
      <c r="D32" s="85"/>
      <c r="E32" s="89"/>
      <c r="G32" s="85"/>
      <c r="H32" s="89"/>
    </row>
    <row r="33" spans="4:8" ht="15">
      <c r="D33" s="85"/>
      <c r="E33" s="89"/>
      <c r="G33" s="85"/>
      <c r="H33" s="89"/>
    </row>
    <row r="34" spans="4:8" ht="15">
      <c r="D34" s="85"/>
      <c r="E34" s="89"/>
      <c r="G34" s="85"/>
      <c r="H34" s="89"/>
    </row>
    <row r="35" spans="4:8" ht="15">
      <c r="D35" s="85"/>
      <c r="E35" s="89"/>
      <c r="G35" s="85"/>
      <c r="H35" s="89"/>
    </row>
    <row r="36" spans="4:8" ht="15">
      <c r="D36" s="85"/>
      <c r="E36" s="89"/>
      <c r="G36" s="85"/>
      <c r="H36" s="89"/>
    </row>
    <row r="37" spans="4:8" ht="15">
      <c r="D37" s="85"/>
      <c r="E37" s="89"/>
      <c r="G37" s="85"/>
      <c r="H37" s="89"/>
    </row>
    <row r="38" spans="4:8" ht="15">
      <c r="D38" s="85"/>
      <c r="E38" s="89"/>
      <c r="G38" s="85"/>
      <c r="H38" s="89"/>
    </row>
    <row r="39" spans="4:8" ht="15">
      <c r="D39" s="85"/>
      <c r="E39" s="89"/>
      <c r="G39" s="85"/>
      <c r="H39" s="89"/>
    </row>
    <row r="40" spans="4:8" ht="15">
      <c r="D40" s="85"/>
      <c r="E40" s="89"/>
      <c r="G40" s="85"/>
      <c r="H40" s="89"/>
    </row>
    <row r="41" spans="4:8" ht="15">
      <c r="D41" s="85"/>
      <c r="E41" s="89"/>
      <c r="G41" s="85"/>
      <c r="H41" s="89"/>
    </row>
    <row r="42" spans="4:7" ht="15">
      <c r="D42" s="85"/>
      <c r="E42" s="89"/>
      <c r="G42" s="85"/>
    </row>
    <row r="43" spans="4:7" ht="15">
      <c r="D43" s="85"/>
      <c r="E43" s="89"/>
      <c r="G43" s="85"/>
    </row>
    <row r="44" spans="4:7" ht="15">
      <c r="D44" s="85"/>
      <c r="E44" s="89"/>
      <c r="G44" s="85"/>
    </row>
    <row r="45" spans="4:7" ht="15">
      <c r="D45" s="85"/>
      <c r="E45" s="89"/>
      <c r="G45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2011-09-01T15:00:30Z</dcterms:created>
  <dcterms:modified xsi:type="dcterms:W3CDTF">2011-09-01T15:00:30Z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