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<sst xmlns="http://schemas.openxmlformats.org/spreadsheetml/2006/main" count="319" uniqueCount="154">
  <si>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</si>
  <si>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</si>
  <si>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</si>
  <si>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</si>
  <si>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</si>
  <si>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</si>
  <si>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</si>
  <si>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</si>
  <si>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</si>
  <si>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</si>
  <si>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</si>
  <si>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</si>
  <si>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</si>
  <si>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</si>
  <si>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</si>
  <si>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</si>
  <si>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</si>
  <si>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</si>
  <si>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</si>
  <si>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</si>
  <si>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</si>
  <si>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</si>
  <si>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</si>
  <si>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</si>
  <si>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</si>
  <si>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</si>
  <si>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</si>
  <si>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</si>
  <si>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</si>
  <si>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</si>
  <si>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</si>
  <si>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</si>
  <si>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</si>
  <si>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</si>
  <si>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</si>
  <si>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</si>
  <si>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</si>
  <si>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</si>
  <si>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</si>
  <si>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</si>
  <si>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</si>
  <si>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</si>
  <si>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</si>
  <si>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</si>
  <si>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</si>
  <si>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</si>
  <si>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</si>
  <si>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</si>
  <si>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</si>
  <si>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</si>
  <si>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</si>
  <si>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</si>
  <si>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</si>
  <si>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</si>
  <si>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</si>
  <si>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</si>
  <si>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</si>
  <si>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</si>
  <si>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</si>
  <si>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</si>
  <si>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</si>
  <si>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</si>
  <si>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</si>
  <si>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</si>
  <si>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</si>
  <si>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</si>
  <si>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</si>
  <si>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</si>
  <si>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</si>
  <si>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</si>
  <si>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</si>
  <si>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</si>
  <si>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</si>
  <si>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</si>
  <si>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</si>
  <si>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</si>
  <si>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</si>
  <si>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</si>
  <si>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</si>
  <si>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</si>
  <si>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</si>
  <si>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</si>
  <si>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</si>
  <si>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</si>
  <si>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</si>
  <si>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</si>
  <si>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</si>
  <si>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</si>
  <si>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</si>
  <si>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</si>
  <si>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</si>
  <si>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</si>
  <si>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</si>
  <si>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</si>
  <si>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</si>
  <si>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</si>
  <si>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</si>
  <si>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</si>
  <si>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</si>
  <si>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</si>
  <si>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</si>
  <si>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</si>
  <si>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</si>
  <si>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</si>
  <si>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</si>
  <si>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</si>
  <si>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</si>
  <si>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</si>
  <si>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</si>
  <si>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</si>
  <si>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</si>
  <si>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</si>
  <si>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</si>
  <si>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</si>
  <si>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</si>
  <si>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</si>
  <si>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</si>
  <si>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</si>
  <si>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</si>
  <si>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</si>
  <si>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</si>
  <si>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</si>
  <si>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</si>
  <si>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</si>
  <si>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</si>
  <si>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</si>
  <si>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</si>
  <si>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</si>
  <si>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</si>
  <si>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</si>
  <si>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</si>
  <si>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</si>
  <si>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</si>
  <si>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</si>
  <si>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</si>
  <si>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</si>
  <si>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</si>
  <si>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</si>
  <si>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</si>
  <si>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</si>
  <si>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</si>
  <si>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</si>
  <si>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</si>
  <si>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</si>
  <si>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</si>
  <si>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</si>
  <si>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</si>
  <si>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</si>
  <si>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</si>
  <si>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</si>
  <si>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</si>
  <si>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</si>
  <si>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18 APR 2012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</si>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</sst>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vertical="center"/>
    </xf>
    <xf numFmtId="4" fontId="7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Jueves</v>
      </c>
      <c r="I8" s="5">
        <f>Datos!E25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685.75</v>
      </c>
      <c r="D20" s="52"/>
      <c r="E20" s="95">
        <f>D21+'Primas HRW'!B7</f>
        <v>738</v>
      </c>
      <c r="F20" s="95">
        <f>D21+'Primas HRW'!C7</f>
        <v>728</v>
      </c>
      <c r="G20" s="103">
        <f>D21+'Primas HRW'!D7</f>
        <v>723</v>
      </c>
      <c r="H20" s="81"/>
      <c r="I20" s="93">
        <f>H21+'Primas maíz'!B7</f>
        <v>675.75</v>
      </c>
    </row>
    <row r="21" spans="1:9" ht="19.5" customHeight="1">
      <c r="A21" s="17" t="s">
        <v>16</v>
      </c>
      <c r="B21" s="30">
        <f>Datos!E4</f>
        <v>610.75</v>
      </c>
      <c r="C21" s="31">
        <f>B21+'Primas SRW'!B6</f>
        <v>685.75</v>
      </c>
      <c r="D21" s="34">
        <f>Datos!I4</f>
        <v>626</v>
      </c>
      <c r="E21" s="96">
        <f>D21+'Primas HRW'!B8</f>
        <v>738</v>
      </c>
      <c r="F21" s="96">
        <f>D21+'Primas HRW'!C8</f>
        <v>728</v>
      </c>
      <c r="G21" s="104">
        <f>D21+'Primas HRW'!D8</f>
        <v>723</v>
      </c>
      <c r="H21" s="29">
        <f>Datos!M4</f>
        <v>601.75</v>
      </c>
      <c r="I21" s="92">
        <f>H21+'Primas maíz'!B8</f>
        <v>678.75</v>
      </c>
    </row>
    <row r="22" spans="1:9" ht="19.5" customHeight="1">
      <c r="A22" s="23" t="s">
        <v>17</v>
      </c>
      <c r="B22" s="24"/>
      <c r="C22" s="82">
        <f>B23+'Primas SRW'!B7</f>
        <v>675.75</v>
      </c>
      <c r="D22" s="52"/>
      <c r="E22" s="100">
        <f>D23+'Primas HRW'!B9</f>
        <v>739.5</v>
      </c>
      <c r="F22" s="101">
        <f>'Primas HRW'!C9+D23</f>
        <v>729.5</v>
      </c>
      <c r="G22" s="103">
        <f>D23+'Primas HRW'!D9</f>
        <v>724.5</v>
      </c>
      <c r="H22" s="81"/>
      <c r="I22" s="93">
        <f>H23+'Primas maíz'!B9</f>
        <v>667</v>
      </c>
    </row>
    <row r="23" spans="1:9" ht="19.5" customHeight="1">
      <c r="A23" s="17" t="s">
        <v>18</v>
      </c>
      <c r="B23" s="30">
        <f>Datos!E5</f>
        <v>615.75</v>
      </c>
      <c r="C23" s="31">
        <f>B23+'Primas SRW'!B8</f>
        <v>675.75</v>
      </c>
      <c r="D23" s="34">
        <f>Datos!I5</f>
        <v>634.5</v>
      </c>
      <c r="E23" s="99">
        <f>D23+'Primas HRW'!B10</f>
        <v>739.5</v>
      </c>
      <c r="F23" s="102">
        <f>D23+'Primas HRW'!C10</f>
        <v>729.5</v>
      </c>
      <c r="G23" s="104">
        <f>D23+'Primas HRW'!D10</f>
        <v>724.5</v>
      </c>
      <c r="H23" s="29">
        <f>Datos!M5</f>
        <v>594</v>
      </c>
      <c r="I23" s="30">
        <f>H23+'Primas maíz'!B10</f>
        <v>669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631.75</v>
      </c>
      <c r="C25" s="31"/>
      <c r="D25" s="34">
        <f>Datos!I6</f>
        <v>649</v>
      </c>
      <c r="E25" s="30"/>
      <c r="F25" s="30"/>
      <c r="G25" s="35"/>
      <c r="H25" s="29">
        <f>Datos!M6</f>
        <v>539.75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654.5</v>
      </c>
      <c r="C28" s="32"/>
      <c r="D28" s="34">
        <f>Datos!I7</f>
        <v>671.75</v>
      </c>
      <c r="E28" s="32"/>
      <c r="F28" s="27"/>
      <c r="G28" s="36"/>
      <c r="H28" s="29">
        <f>Datos!M7</f>
        <v>528.75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670.25</v>
      </c>
      <c r="C30" s="31"/>
      <c r="D30" s="34">
        <f>Datos!I8</f>
        <v>687</v>
      </c>
      <c r="E30" s="31"/>
      <c r="F30" s="30"/>
      <c r="G30" s="35"/>
      <c r="H30" s="37">
        <f>Datos!M8</f>
        <v>540.25</v>
      </c>
      <c r="I30" s="30"/>
    </row>
    <row r="31" spans="1:9" ht="19.5" customHeight="1">
      <c r="A31" s="17" t="s">
        <v>16</v>
      </c>
      <c r="B31" s="30">
        <f>Datos!E9</f>
        <v>681.25</v>
      </c>
      <c r="C31" s="31"/>
      <c r="D31" s="34">
        <f>Datos!I9</f>
        <v>694</v>
      </c>
      <c r="E31" s="31"/>
      <c r="F31" s="30"/>
      <c r="G31" s="35"/>
      <c r="H31" s="37">
        <f>Datos!M9</f>
        <v>548.5</v>
      </c>
      <c r="I31" s="30"/>
    </row>
    <row r="32" spans="1:9" ht="19.5" customHeight="1">
      <c r="A32" s="17" t="s">
        <v>18</v>
      </c>
      <c r="B32" s="30">
        <f>Datos!E10</f>
        <v>685.75</v>
      </c>
      <c r="C32" s="31"/>
      <c r="D32" s="34">
        <f>Datos!I10</f>
        <v>697</v>
      </c>
      <c r="E32" s="31"/>
      <c r="F32" s="30"/>
      <c r="G32" s="35"/>
      <c r="H32" s="37">
        <f>Datos!M10</f>
        <v>555.25</v>
      </c>
      <c r="I32" s="30"/>
    </row>
    <row r="33" spans="1:9" ht="19.5" customHeight="1">
      <c r="A33" s="17" t="s">
        <v>20</v>
      </c>
      <c r="B33" s="30">
        <f>Datos!E11</f>
        <v>695.25</v>
      </c>
      <c r="C33" s="31"/>
      <c r="D33" s="34">
        <f>Datos!I11</f>
        <v>705</v>
      </c>
      <c r="E33" s="31"/>
      <c r="F33" s="30"/>
      <c r="G33" s="35"/>
      <c r="H33" s="37">
        <f>Datos!M11</f>
        <v>539</v>
      </c>
      <c r="I33" s="30"/>
    </row>
    <row r="34" spans="1:9" ht="19.5" customHeight="1">
      <c r="A34" s="17" t="s">
        <v>23</v>
      </c>
      <c r="B34" s="27">
        <f>Datos!E12</f>
        <v>713.5</v>
      </c>
      <c r="C34" s="32"/>
      <c r="D34" s="34">
        <f>Datos!I12</f>
        <v>715</v>
      </c>
      <c r="E34" s="32"/>
      <c r="F34" s="27"/>
      <c r="G34" s="36"/>
      <c r="H34" s="37">
        <f>Datos!M12</f>
        <v>530.5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715.75</v>
      </c>
      <c r="C36" s="31"/>
      <c r="D36" s="34"/>
      <c r="E36" s="31"/>
      <c r="F36" s="31"/>
      <c r="G36" s="35"/>
      <c r="H36" s="38">
        <f>Datos!M13</f>
        <v>541.5</v>
      </c>
      <c r="I36" s="30"/>
    </row>
    <row r="37" spans="1:9" ht="19.5" customHeight="1">
      <c r="A37" s="17" t="s">
        <v>16</v>
      </c>
      <c r="B37" s="27">
        <f>Datos!E14</f>
        <v>723</v>
      </c>
      <c r="C37" s="31"/>
      <c r="D37" s="34"/>
      <c r="E37" s="31"/>
      <c r="F37" s="31"/>
      <c r="G37" s="35"/>
      <c r="H37" s="38">
        <f>Datos!M14</f>
        <v>548.5</v>
      </c>
      <c r="I37" s="30"/>
    </row>
    <row r="38" spans="1:9" ht="19.5" customHeight="1">
      <c r="A38" s="17" t="s">
        <v>18</v>
      </c>
      <c r="B38" s="27">
        <f>Datos!E15</f>
        <v>708</v>
      </c>
      <c r="C38" s="31"/>
      <c r="D38" s="34"/>
      <c r="E38" s="31"/>
      <c r="F38" s="31"/>
      <c r="G38" s="35"/>
      <c r="H38" s="37">
        <f>Datos!M15</f>
        <v>552.5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524.25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514.25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534.25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518.25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Jueves</v>
      </c>
      <c r="I9" s="5">
        <f>Datos!E25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251.97198</v>
      </c>
      <c r="D20" s="52"/>
      <c r="E20" s="25">
        <f>BUSHEL!E20*TONELADA!$B$56</f>
        <v>271.17072</v>
      </c>
      <c r="F20" s="25">
        <f>BUSHEL!F20*TONELADA!$B$56</f>
        <v>267.49631999999997</v>
      </c>
      <c r="G20" s="33">
        <f>BUSHEL!G20*TONELADA!$B$56</f>
        <v>265.65912</v>
      </c>
      <c r="H20" s="81"/>
      <c r="I20" s="26">
        <f>BUSHEL!I20*TONELADA!$E$56</f>
        <v>266.02925999999997</v>
      </c>
    </row>
    <row r="21" spans="1:9" ht="19.5" customHeight="1">
      <c r="A21" s="17" t="s">
        <v>16</v>
      </c>
      <c r="B21" s="27">
        <f>BUSHEL!B21*TONELADA!$B$56</f>
        <v>224.41397999999998</v>
      </c>
      <c r="C21" s="32">
        <f>BUSHEL!C21*TONELADA!$B$56</f>
        <v>251.97198</v>
      </c>
      <c r="D21" s="34">
        <f>BUSHEL!D21*TONELADA!$B$56</f>
        <v>230.01744</v>
      </c>
      <c r="E21" s="25">
        <f>BUSHEL!E21*TONELADA!$B$56</f>
        <v>271.17072</v>
      </c>
      <c r="F21" s="25">
        <f>BUSHEL!F21*TONELADA!$B$56</f>
        <v>267.49631999999997</v>
      </c>
      <c r="G21" s="33">
        <f>BUSHEL!G21*TONELADA!$B$56</f>
        <v>265.65912</v>
      </c>
      <c r="H21" s="29">
        <f>BUSHEL!H21*$E$56</f>
        <v>236.89693999999997</v>
      </c>
      <c r="I21" s="26">
        <f>BUSHEL!I21*TONELADA!$E$56</f>
        <v>267.21029999999996</v>
      </c>
    </row>
    <row r="22" spans="1:9" ht="19.5" customHeight="1">
      <c r="A22" s="23" t="s">
        <v>17</v>
      </c>
      <c r="B22" s="24"/>
      <c r="C22" s="32">
        <f>BUSHEL!C22*TONELADA!$B$56</f>
        <v>248.29757999999998</v>
      </c>
      <c r="D22" s="52"/>
      <c r="E22" s="25">
        <f>BUSHEL!E22*TONELADA!$B$56</f>
        <v>271.72188</v>
      </c>
      <c r="F22" s="25">
        <f>BUSHEL!F22*TONELADA!$B$56</f>
        <v>268.04748</v>
      </c>
      <c r="G22" s="33">
        <f>BUSHEL!G22*TONELADA!$B$56</f>
        <v>266.21028</v>
      </c>
      <c r="H22" s="81"/>
      <c r="I22" s="26">
        <f>BUSHEL!I22*TONELADA!$E$56</f>
        <v>262.58456</v>
      </c>
    </row>
    <row r="23" spans="1:9" ht="19.5" customHeight="1">
      <c r="A23" s="17" t="s">
        <v>18</v>
      </c>
      <c r="B23" s="27">
        <f>BUSHEL!B23*TONELADA!$B$56</f>
        <v>226.25118</v>
      </c>
      <c r="C23" s="32">
        <f>BUSHEL!C23*TONELADA!$B$56</f>
        <v>248.29757999999998</v>
      </c>
      <c r="D23" s="34">
        <f>BUSHEL!D23*TONELADA!$B$56</f>
        <v>233.14068</v>
      </c>
      <c r="E23" s="25">
        <f>BUSHEL!E23*TONELADA!$B$56</f>
        <v>271.72188</v>
      </c>
      <c r="F23" s="25">
        <f>BUSHEL!F23*TONELADA!$B$56</f>
        <v>268.04748</v>
      </c>
      <c r="G23" s="33">
        <f>BUSHEL!G23*TONELADA!$B$56</f>
        <v>266.21028</v>
      </c>
      <c r="H23" s="29">
        <f>BUSHEL!H23*$E$56</f>
        <v>233.84591999999998</v>
      </c>
      <c r="I23" s="26">
        <f>BUSHEL!I23*TONELADA!$E$56</f>
        <v>263.37192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232.13021999999998</v>
      </c>
      <c r="C25" s="31"/>
      <c r="D25" s="34">
        <f>IF(BUSHEL!D25&gt;0,BUSHEL!D25*TONELADA!$B$56,"")</f>
        <v>238.46856</v>
      </c>
      <c r="E25" s="30"/>
      <c r="F25" s="30"/>
      <c r="G25" s="35"/>
      <c r="H25" s="29">
        <f>BUSHEL!H25*$E$56</f>
        <v>212.48878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240.48948</v>
      </c>
      <c r="C28" s="32"/>
      <c r="D28" s="34">
        <f>IF(BUSHEL!D28&gt;0,BUSHEL!D28*TONELADA!$B$56,"")</f>
        <v>246.82782</v>
      </c>
      <c r="E28" s="32"/>
      <c r="F28" s="32"/>
      <c r="G28" s="36"/>
      <c r="H28" s="29">
        <f>BUSHEL!H28*$E$56</f>
        <v>208.1583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246.27666</v>
      </c>
      <c r="C30" s="31"/>
      <c r="D30" s="34">
        <f>IF(BUSHEL!D30&gt;0,BUSHEL!D30*TONELADA!$B$56,"")</f>
        <v>252.43128</v>
      </c>
      <c r="E30" s="31"/>
      <c r="F30" s="31"/>
      <c r="G30" s="35"/>
      <c r="H30" s="29">
        <f>BUSHEL!H30*$E$56</f>
        <v>212.68562</v>
      </c>
      <c r="I30" s="30"/>
    </row>
    <row r="31" spans="1:9" ht="19.5" customHeight="1">
      <c r="A31" s="17" t="s">
        <v>16</v>
      </c>
      <c r="B31" s="27">
        <f>BUSHEL!B31*TONELADA!$B$56</f>
        <v>250.3185</v>
      </c>
      <c r="C31" s="31"/>
      <c r="D31" s="34">
        <f>IF(BUSHEL!D31&gt;0,BUSHEL!D31*TONELADA!$B$56,"")</f>
        <v>255.00336</v>
      </c>
      <c r="E31" s="31"/>
      <c r="F31" s="31"/>
      <c r="G31" s="35"/>
      <c r="H31" s="29">
        <f>BUSHEL!H31*$E$56</f>
        <v>215.93347999999997</v>
      </c>
      <c r="I31" s="30"/>
    </row>
    <row r="32" spans="1:9" ht="19.5" customHeight="1">
      <c r="A32" s="17" t="s">
        <v>18</v>
      </c>
      <c r="B32" s="27">
        <f>BUSHEL!B32*TONELADA!$B$56</f>
        <v>251.97198</v>
      </c>
      <c r="C32" s="31"/>
      <c r="D32" s="34">
        <f>IF(BUSHEL!D32&gt;0,BUSHEL!D32*TONELADA!$B$56,"")</f>
        <v>256.10568</v>
      </c>
      <c r="E32" s="31"/>
      <c r="F32" s="31"/>
      <c r="G32" s="35"/>
      <c r="H32" s="29">
        <f>BUSHEL!H32*$E$56</f>
        <v>218.59081999999998</v>
      </c>
      <c r="I32" s="30"/>
    </row>
    <row r="33" spans="1:9" ht="19.5" customHeight="1">
      <c r="A33" s="17" t="s">
        <v>20</v>
      </c>
      <c r="B33" s="27">
        <f>BUSHEL!B33*TONELADA!$B$56</f>
        <v>255.46266</v>
      </c>
      <c r="C33" s="31"/>
      <c r="D33" s="34">
        <f>IF(BUSHEL!D33&gt;0,BUSHEL!D33*TONELADA!$B$56,"")</f>
        <v>259.04519999999997</v>
      </c>
      <c r="E33" s="31"/>
      <c r="F33" s="31"/>
      <c r="G33" s="35"/>
      <c r="H33" s="29">
        <f>BUSHEL!H33*$E$56</f>
        <v>212.19351999999998</v>
      </c>
      <c r="I33" s="30"/>
    </row>
    <row r="34" spans="1:9" ht="19.5" customHeight="1">
      <c r="A34" s="17" t="s">
        <v>23</v>
      </c>
      <c r="B34" s="27">
        <f>BUSHEL!B34*TONELADA!$B$56</f>
        <v>262.16844</v>
      </c>
      <c r="C34" s="32"/>
      <c r="D34" s="34">
        <f>IF(BUSHEL!D34&gt;0,BUSHEL!D34*TONELADA!$B$56,"")</f>
        <v>262.7196</v>
      </c>
      <c r="E34" s="32"/>
      <c r="F34" s="32"/>
      <c r="G34" s="36"/>
      <c r="H34" s="29">
        <f>BUSHEL!H34*$E$56</f>
        <v>208.84724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262.99518</v>
      </c>
      <c r="C36" s="31"/>
      <c r="D36" s="34"/>
      <c r="E36" s="31"/>
      <c r="F36" s="31"/>
      <c r="G36" s="35"/>
      <c r="H36" s="29">
        <f>BUSHEL!H36*$E$56</f>
        <v>213.17772</v>
      </c>
      <c r="I36" s="30"/>
    </row>
    <row r="37" spans="1:9" ht="19.5" customHeight="1">
      <c r="A37" s="17" t="s">
        <v>16</v>
      </c>
      <c r="B37" s="27">
        <f>BUSHEL!B37*TONELADA!$B$56</f>
        <v>265.65912</v>
      </c>
      <c r="C37" s="31"/>
      <c r="D37" s="34"/>
      <c r="E37" s="31"/>
      <c r="F37" s="31"/>
      <c r="G37" s="35"/>
      <c r="H37" s="29">
        <f>BUSHEL!H37*$E$56</f>
        <v>215.93347999999997</v>
      </c>
      <c r="I37" s="30"/>
    </row>
    <row r="38" spans="1:9" ht="19.5" customHeight="1">
      <c r="A38" s="17" t="s">
        <v>18</v>
      </c>
      <c r="B38" s="27">
        <f>BUSHEL!B38*TONELADA!$B$56</f>
        <v>260.14752</v>
      </c>
      <c r="C38" s="31"/>
      <c r="D38" s="34"/>
      <c r="E38" s="31"/>
      <c r="F38" s="31"/>
      <c r="G38" s="35"/>
      <c r="H38" s="29">
        <f>BUSHEL!H38*$E$56</f>
        <v>217.5082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206.38673999999997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202.44994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210.32353999999998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204.02465999999998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75</v>
      </c>
      <c r="C5" s="24" t="s">
        <v>138</v>
      </c>
    </row>
    <row r="6" spans="1:3" ht="15">
      <c r="A6" s="80" t="s">
        <v>40</v>
      </c>
      <c r="B6" s="89">
        <v>75</v>
      </c>
      <c r="C6" s="89" t="s">
        <v>138</v>
      </c>
    </row>
    <row r="7" spans="1:3" ht="15">
      <c r="A7" s="87" t="s">
        <v>41</v>
      </c>
      <c r="B7" s="24">
        <v>60</v>
      </c>
      <c r="C7" s="24" t="s">
        <v>139</v>
      </c>
    </row>
    <row r="8" spans="1:3" ht="15">
      <c r="A8" s="80" t="s">
        <v>42</v>
      </c>
      <c r="B8" s="89">
        <v>60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112</v>
      </c>
      <c r="C7" s="84">
        <f>B7+B24</f>
        <v>102</v>
      </c>
      <c r="D7" s="83">
        <f>B7+B23</f>
        <v>97</v>
      </c>
      <c r="E7" s="98" t="s">
        <v>138</v>
      </c>
    </row>
    <row r="8" spans="1:5" ht="15">
      <c r="A8" s="76" t="s">
        <v>39</v>
      </c>
      <c r="B8" s="24">
        <v>112</v>
      </c>
      <c r="C8" s="63">
        <f>B8+B24</f>
        <v>102</v>
      </c>
      <c r="D8" s="63">
        <f>B8+B23</f>
        <v>97</v>
      </c>
      <c r="E8" s="24" t="s">
        <v>138</v>
      </c>
    </row>
    <row r="9" spans="1:5" ht="15">
      <c r="A9" s="77" t="s">
        <v>40</v>
      </c>
      <c r="B9" s="89">
        <v>105</v>
      </c>
      <c r="C9" s="89">
        <f>B9+B24</f>
        <v>95</v>
      </c>
      <c r="D9" s="89">
        <f>B9+B23</f>
        <v>90</v>
      </c>
      <c r="E9" s="98" t="s">
        <v>138</v>
      </c>
    </row>
    <row r="10" spans="1:5" ht="15">
      <c r="A10" s="76" t="s">
        <v>41</v>
      </c>
      <c r="B10" s="24">
        <v>105</v>
      </c>
      <c r="C10" s="24">
        <f>B10+B24</f>
        <v>95</v>
      </c>
      <c r="D10" s="24">
        <f>B10+B23</f>
        <v>90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74</v>
      </c>
      <c r="C7" s="91" t="s">
        <v>138</v>
      </c>
    </row>
    <row r="8" spans="1:3" ht="15">
      <c r="A8" s="88" t="s">
        <v>40</v>
      </c>
      <c r="B8" s="89">
        <v>77</v>
      </c>
      <c r="C8" s="89" t="s">
        <v>138</v>
      </c>
    </row>
    <row r="9" spans="1:3" ht="15">
      <c r="A9" s="76" t="s">
        <v>41</v>
      </c>
      <c r="B9" s="24">
        <v>73</v>
      </c>
      <c r="C9" s="24" t="s">
        <v>139</v>
      </c>
    </row>
    <row r="10" spans="1:3" ht="15">
      <c r="A10" s="80" t="s">
        <v>42</v>
      </c>
      <c r="B10" s="89">
        <v>75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4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152</v>
      </c>
      <c r="E4" s="73">
        <v>610.75</v>
      </c>
      <c r="F4" t="s">
        <v>65</v>
      </c>
      <c r="G4" t="s">
        <v>64</v>
      </c>
      <c r="H4" t="s">
        <v>152</v>
      </c>
      <c r="I4">
        <v>626</v>
      </c>
      <c r="J4" t="s">
        <v>66</v>
      </c>
      <c r="K4" t="s">
        <v>67</v>
      </c>
      <c r="L4" t="s">
        <v>152</v>
      </c>
      <c r="M4" s="73">
        <v>601.75</v>
      </c>
    </row>
    <row r="5" spans="2:13" ht="15">
      <c r="B5" t="s">
        <v>68</v>
      </c>
      <c r="C5" t="s">
        <v>69</v>
      </c>
      <c r="D5" t="s">
        <v>152</v>
      </c>
      <c r="E5" s="73">
        <v>615.75</v>
      </c>
      <c r="F5" t="s">
        <v>70</v>
      </c>
      <c r="G5" t="s">
        <v>69</v>
      </c>
      <c r="H5" t="s">
        <v>152</v>
      </c>
      <c r="I5" s="73">
        <v>634.5</v>
      </c>
      <c r="J5" t="s">
        <v>71</v>
      </c>
      <c r="K5" t="s">
        <v>72</v>
      </c>
      <c r="L5" t="s">
        <v>152</v>
      </c>
      <c r="M5">
        <v>594</v>
      </c>
    </row>
    <row r="6" spans="2:13" ht="15">
      <c r="B6" t="s">
        <v>73</v>
      </c>
      <c r="C6" t="s">
        <v>74</v>
      </c>
      <c r="D6" t="s">
        <v>152</v>
      </c>
      <c r="E6" s="73">
        <v>631.75</v>
      </c>
      <c r="F6" t="s">
        <v>75</v>
      </c>
      <c r="G6" t="s">
        <v>74</v>
      </c>
      <c r="H6" t="s">
        <v>152</v>
      </c>
      <c r="I6">
        <v>649</v>
      </c>
      <c r="J6" t="s">
        <v>76</v>
      </c>
      <c r="K6" t="s">
        <v>77</v>
      </c>
      <c r="L6" t="s">
        <v>152</v>
      </c>
      <c r="M6" s="73">
        <v>539.75</v>
      </c>
    </row>
    <row r="7" spans="2:13" ht="15">
      <c r="B7" t="s">
        <v>78</v>
      </c>
      <c r="C7" t="s">
        <v>79</v>
      </c>
      <c r="D7" t="s">
        <v>152</v>
      </c>
      <c r="E7" s="73">
        <v>654.5</v>
      </c>
      <c r="F7" t="s">
        <v>80</v>
      </c>
      <c r="G7" t="s">
        <v>79</v>
      </c>
      <c r="H7" t="s">
        <v>152</v>
      </c>
      <c r="I7" s="73">
        <v>671.75</v>
      </c>
      <c r="J7" t="s">
        <v>81</v>
      </c>
      <c r="K7" t="s">
        <v>82</v>
      </c>
      <c r="L7" t="s">
        <v>152</v>
      </c>
      <c r="M7" s="73">
        <v>528.75</v>
      </c>
    </row>
    <row r="8" spans="2:13" ht="15">
      <c r="B8" t="s">
        <v>83</v>
      </c>
      <c r="C8" t="s">
        <v>84</v>
      </c>
      <c r="D8" t="s">
        <v>152</v>
      </c>
      <c r="E8" s="73">
        <v>670.25</v>
      </c>
      <c r="F8" t="s">
        <v>85</v>
      </c>
      <c r="G8" t="s">
        <v>84</v>
      </c>
      <c r="H8" t="s">
        <v>152</v>
      </c>
      <c r="I8">
        <v>687</v>
      </c>
      <c r="J8" t="s">
        <v>86</v>
      </c>
      <c r="K8" t="s">
        <v>87</v>
      </c>
      <c r="L8" t="s">
        <v>152</v>
      </c>
      <c r="M8" s="73">
        <v>540.25</v>
      </c>
    </row>
    <row r="9" spans="2:13" ht="15">
      <c r="B9" t="s">
        <v>88</v>
      </c>
      <c r="C9" t="s">
        <v>89</v>
      </c>
      <c r="D9" t="s">
        <v>152</v>
      </c>
      <c r="E9" s="73">
        <v>681.25</v>
      </c>
      <c r="F9" t="s">
        <v>90</v>
      </c>
      <c r="G9" t="s">
        <v>89</v>
      </c>
      <c r="H9" t="s">
        <v>152</v>
      </c>
      <c r="I9">
        <v>694</v>
      </c>
      <c r="J9" t="s">
        <v>91</v>
      </c>
      <c r="K9" t="s">
        <v>92</v>
      </c>
      <c r="L9" t="s">
        <v>152</v>
      </c>
      <c r="M9" s="73">
        <v>548.5</v>
      </c>
    </row>
    <row r="10" spans="2:13" ht="15">
      <c r="B10" t="s">
        <v>93</v>
      </c>
      <c r="C10" t="s">
        <v>94</v>
      </c>
      <c r="D10" t="s">
        <v>152</v>
      </c>
      <c r="E10" s="73">
        <v>685.75</v>
      </c>
      <c r="F10" t="s">
        <v>95</v>
      </c>
      <c r="G10" t="s">
        <v>94</v>
      </c>
      <c r="H10" t="s">
        <v>152</v>
      </c>
      <c r="I10">
        <v>697</v>
      </c>
      <c r="J10" t="s">
        <v>96</v>
      </c>
      <c r="K10" t="s">
        <v>97</v>
      </c>
      <c r="L10" t="s">
        <v>152</v>
      </c>
      <c r="M10" s="73">
        <v>555.25</v>
      </c>
    </row>
    <row r="11" spans="2:13" ht="15">
      <c r="B11" t="s">
        <v>113</v>
      </c>
      <c r="C11" t="s">
        <v>99</v>
      </c>
      <c r="D11" t="s">
        <v>152</v>
      </c>
      <c r="E11" s="73">
        <v>695.25</v>
      </c>
      <c r="F11" t="s">
        <v>98</v>
      </c>
      <c r="G11" t="s">
        <v>99</v>
      </c>
      <c r="H11" t="s">
        <v>152</v>
      </c>
      <c r="I11">
        <v>705</v>
      </c>
      <c r="J11" t="s">
        <v>100</v>
      </c>
      <c r="K11" t="s">
        <v>101</v>
      </c>
      <c r="L11" t="s">
        <v>152</v>
      </c>
      <c r="M11">
        <v>539</v>
      </c>
    </row>
    <row r="12" spans="2:13" ht="15">
      <c r="B12" t="s">
        <v>114</v>
      </c>
      <c r="C12" t="s">
        <v>119</v>
      </c>
      <c r="D12" t="s">
        <v>152</v>
      </c>
      <c r="E12" s="73">
        <v>713.5</v>
      </c>
      <c r="F12" t="s">
        <v>123</v>
      </c>
      <c r="G12" t="s">
        <v>119</v>
      </c>
      <c r="H12" t="s">
        <v>152</v>
      </c>
      <c r="I12">
        <v>715</v>
      </c>
      <c r="J12" t="s">
        <v>102</v>
      </c>
      <c r="K12" t="s">
        <v>103</v>
      </c>
      <c r="L12" t="s">
        <v>152</v>
      </c>
      <c r="M12" s="73">
        <v>530.5</v>
      </c>
    </row>
    <row r="13" spans="2:13" ht="15">
      <c r="B13" t="s">
        <v>115</v>
      </c>
      <c r="C13" t="s">
        <v>120</v>
      </c>
      <c r="D13" t="s">
        <v>152</v>
      </c>
      <c r="E13" s="73">
        <v>715.75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152</v>
      </c>
      <c r="M13" s="73">
        <v>541.5</v>
      </c>
    </row>
    <row r="14" spans="2:13" ht="15">
      <c r="B14" t="s">
        <v>116</v>
      </c>
      <c r="C14" t="s">
        <v>121</v>
      </c>
      <c r="D14" t="s">
        <v>152</v>
      </c>
      <c r="E14">
        <v>723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152</v>
      </c>
      <c r="M14" s="73">
        <v>548.5</v>
      </c>
    </row>
    <row r="15" spans="2:13" ht="15">
      <c r="B15" t="s">
        <v>117</v>
      </c>
      <c r="C15" t="s">
        <v>122</v>
      </c>
      <c r="D15" t="s">
        <v>152</v>
      </c>
      <c r="E15">
        <v>708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152</v>
      </c>
      <c r="M15" s="73">
        <v>552.5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152</v>
      </c>
      <c r="M16" s="73">
        <v>524.25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152</v>
      </c>
      <c r="M17" s="73">
        <v>514.25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152</v>
      </c>
      <c r="M18" s="73">
        <v>534.25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152</v>
      </c>
      <c r="M19" s="73">
        <v>518.25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153</v>
      </c>
      <c r="E25" s="59">
        <v>18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Jueves</v>
      </c>
      <c r="B2">
        <f>TONELADA!I9</f>
        <v>18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2012-04-19T11:49:01Z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