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<sst xmlns="http://schemas.openxmlformats.org/spreadsheetml/2006/main" count="334" uniqueCount="157">
  <si>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</si>
  <si>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</si>
  <si>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</si>
  <si>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</si>
  <si>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</si>
  <si>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</si>
  <si>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</si>
  <si>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</si>
  <si>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</si>
  <si>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</si>
  <si>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</si>
  <si>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</si>
  <si>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</si>
  <si>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</si>
  <si>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</si>
  <si>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</si>
  <si>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</si>
  <si>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</si>
  <si>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</si>
  <si>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</si>
  <si>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</si>
  <si>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</si>
  <si>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</si>
  <si>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</si>
  <si>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</si>
  <si>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</si>
  <si>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</si>
  <si>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</si>
  <si>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</si>
  <si>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</si>
  <si>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</si>
  <si>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</si>
  <si>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</si>
  <si>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</si>
  <si>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</si>
  <si>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</si>
  <si>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</si>
  <si>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</si>
  <si>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</si>
  <si>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</si>
  <si>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</si>
  <si>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</si>
  <si>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</si>
  <si>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</si>
  <si>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</si>
  <si>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</si>
  <si>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</si>
  <si>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</si>
  <si>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</si>
  <si>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</si>
  <si>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</si>
  <si>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</si>
  <si>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</si>
  <si>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</si>
  <si>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</si>
  <si>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</si>
  <si>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</si>
  <si>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</si>
  <si>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</si>
  <si>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</si>
  <si>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</si>
  <si>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</si>
  <si>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</si>
  <si>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</si>
  <si>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</si>
  <si>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</si>
  <si>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</si>
  <si>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</si>
  <si>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</si>
  <si>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</si>
  <si>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</si>
  <si>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</si>
  <si>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</si>
  <si>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</si>
  <si>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</si>
  <si>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</si>
  <si>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</si>
  <si>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</si>
  <si>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</si>
  <si>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</si>
  <si>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</si>
  <si>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</si>
  <si>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</si>
  <si>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</si>
  <si>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</si>
  <si>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</si>
  <si>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</si>
  <si>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</si>
  <si>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</si>
  <si>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</si>
  <si>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</si>
  <si>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</si>
  <si>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</si>
  <si>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</si>
  <si>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</si>
  <si>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</si>
  <si>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</si>
  <si>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</si>
  <si>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</si>
  <si>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</si>
  <si>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</si>
  <si>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</si>
  <si>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</si>
  <si>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</si>
  <si>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</si>
  <si>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</si>
  <si>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</si>
  <si>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</si>
  <si>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</si>
  <si>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</si>
  <si>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</si>
  <si>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</si>
  <si>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</si>
  <si>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</si>
  <si>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</si>
  <si>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</si>
  <si>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</si>
  <si>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</si>
  <si>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</si>
  <si>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</si>
  <si>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</si>
  <si>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</si>
  <si>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</si>
  <si>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</si>
  <si>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</si>
  <si>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</si>
  <si>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</si>
  <si>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</si>
  <si>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</si>
  <si>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</si>
  <si>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</si>
  <si>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</si>
  <si>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</si>
  <si>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</si>
  <si>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</si>
  <si>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</si>
  <si>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</si>
  <si>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</si>
  <si>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</si>
  <si>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</si>
  <si>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</si>
  <si>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</si>
  <si>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</si>
  <si>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</si>
  <si>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</si>
  <si>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</si>
  <si>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</si>
  <si>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</si>
  <si>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</si>
  <si>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</si>
  <si>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</si>
  <si>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</si>
  <si>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</si>
  <si>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</si>
  <si>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</si>
  <si>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20 AUG 2012</t>
  </si>
  <si>
    <t>Lunes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</si>
</sst>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Lunes</v>
      </c>
      <c r="I8" s="5">
        <f>Datos!E24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919.5</v>
      </c>
      <c r="D24" s="26"/>
      <c r="E24" s="45">
        <f>D25+'Primas HRW'!B12</f>
        <v>1001</v>
      </c>
      <c r="F24" s="43">
        <f>D25+'Primas HRW'!C12</f>
        <v>991</v>
      </c>
      <c r="G24" s="40">
        <f>D25+'Primas HRW'!D12</f>
        <v>981</v>
      </c>
      <c r="H24" s="29"/>
      <c r="I24" s="30">
        <f>H25+'Primas maíz'!B11</f>
        <v>855.25</v>
      </c>
    </row>
    <row r="25" spans="1:9" ht="19.5" customHeight="1">
      <c r="A25" s="17" t="s">
        <v>20</v>
      </c>
      <c r="B25" s="46">
        <f>Datos!E4</f>
        <v>879.5</v>
      </c>
      <c r="C25" s="37">
        <f>B25+'Primas SRW'!B10</f>
        <v>934.5</v>
      </c>
      <c r="D25" s="32">
        <f>Datos!I4</f>
        <v>891</v>
      </c>
      <c r="E25" s="38">
        <f>D25+'Primas HRW'!B13</f>
        <v>1006</v>
      </c>
      <c r="F25" s="105">
        <f>D25+'Primas HRW'!C13</f>
        <v>996</v>
      </c>
      <c r="G25" s="40">
        <f>D25+'Primas HRW'!D13</f>
        <v>986</v>
      </c>
      <c r="H25" s="33">
        <f>Datos!M4</f>
        <v>815.25</v>
      </c>
      <c r="I25" s="31">
        <f>H25+'Primas maíz'!B12</f>
        <v>860.25</v>
      </c>
    </row>
    <row r="26" spans="1:9" ht="19.5" customHeight="1">
      <c r="A26" s="23" t="s">
        <v>21</v>
      </c>
      <c r="B26" s="44"/>
      <c r="C26" s="102">
        <f>Datos!E5+'Primas SRW'!B11</f>
        <v>962.75</v>
      </c>
      <c r="D26" s="26"/>
      <c r="E26" s="103">
        <f>D28+'Primas HRW'!B14</f>
        <v>1035.5</v>
      </c>
      <c r="F26" s="103">
        <f>D28+'Primas HRW'!C14</f>
        <v>1025.5</v>
      </c>
      <c r="G26" s="104">
        <f>D28+'Primas HRW'!D14</f>
        <v>1015.5</v>
      </c>
      <c r="H26" s="29"/>
      <c r="I26" s="30">
        <f>H28+'Primas maíz'!B13</f>
        <v>878.75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883.75</v>
      </c>
    </row>
    <row r="28" spans="1:9" ht="19.5" customHeight="1">
      <c r="A28" s="17" t="s">
        <v>23</v>
      </c>
      <c r="B28" s="42">
        <f>Datos!E5</f>
        <v>902.75</v>
      </c>
      <c r="C28" s="49"/>
      <c r="D28" s="32">
        <f>Datos!I5</f>
        <v>915.5</v>
      </c>
      <c r="E28" s="49"/>
      <c r="F28" s="50"/>
      <c r="G28" s="51"/>
      <c r="H28" s="33">
        <f>Datos!M5</f>
        <v>823.75</v>
      </c>
      <c r="I28" s="50">
        <f>H28+'Primas maíz'!B15</f>
        <v>888.75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912.25</v>
      </c>
      <c r="C30" s="37"/>
      <c r="D30" s="32">
        <f>Datos!I6</f>
        <v>925.25</v>
      </c>
      <c r="E30" s="37"/>
      <c r="F30" s="31"/>
      <c r="G30" s="53"/>
      <c r="H30" s="54">
        <f>Datos!M6</f>
        <v>824</v>
      </c>
      <c r="I30" s="31"/>
    </row>
    <row r="31" spans="1:9" ht="19.5" customHeight="1">
      <c r="A31" s="17" t="s">
        <v>16</v>
      </c>
      <c r="B31" s="42">
        <f>Datos!E7</f>
        <v>901.25</v>
      </c>
      <c r="C31" s="37"/>
      <c r="D31" s="32">
        <f>Datos!I7</f>
        <v>922.25</v>
      </c>
      <c r="E31" s="37"/>
      <c r="F31" s="31"/>
      <c r="G31" s="53"/>
      <c r="H31" s="54">
        <f>Datos!M7</f>
        <v>816.5</v>
      </c>
      <c r="I31" s="31"/>
    </row>
    <row r="32" spans="1:9" ht="19.5" customHeight="1">
      <c r="A32" s="17" t="s">
        <v>18</v>
      </c>
      <c r="B32" s="42">
        <f>Datos!E8</f>
        <v>853.75</v>
      </c>
      <c r="C32" s="37"/>
      <c r="D32" s="32">
        <f>Datos!I8</f>
        <v>873.25</v>
      </c>
      <c r="E32" s="37"/>
      <c r="F32" s="31"/>
      <c r="G32" s="53"/>
      <c r="H32" s="54">
        <f>Datos!M8</f>
        <v>802.75</v>
      </c>
      <c r="I32" s="31"/>
    </row>
    <row r="33" spans="1:9" ht="19.5" customHeight="1">
      <c r="A33" s="17" t="s">
        <v>20</v>
      </c>
      <c r="B33" s="42">
        <f>Datos!E9</f>
        <v>854.25</v>
      </c>
      <c r="C33" s="37"/>
      <c r="D33" s="32">
        <f>Datos!I9</f>
        <v>878.25</v>
      </c>
      <c r="E33" s="37"/>
      <c r="F33" s="31"/>
      <c r="G33" s="53"/>
      <c r="H33" s="54">
        <f>Datos!M9</f>
        <v>689.25</v>
      </c>
      <c r="I33" s="31"/>
    </row>
    <row r="34" spans="1:9" ht="19.5" customHeight="1">
      <c r="A34" s="17" t="s">
        <v>23</v>
      </c>
      <c r="B34" s="55">
        <f>Datos!E10</f>
        <v>859.25</v>
      </c>
      <c r="C34" s="49"/>
      <c r="D34" s="32">
        <f>Datos!I10</f>
        <v>889.25</v>
      </c>
      <c r="E34" s="49"/>
      <c r="F34" s="50"/>
      <c r="G34" s="51"/>
      <c r="H34" s="54">
        <f>Datos!M10</f>
        <v>648.25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864.25</v>
      </c>
      <c r="C36" s="37"/>
      <c r="D36" s="32">
        <f>Datos!I11</f>
        <v>888.25</v>
      </c>
      <c r="E36" s="37"/>
      <c r="F36" s="37"/>
      <c r="G36" s="53"/>
      <c r="H36" s="56">
        <f>Datos!M11</f>
        <v>652</v>
      </c>
      <c r="I36" s="31"/>
    </row>
    <row r="37" spans="1:9" ht="19.5" customHeight="1">
      <c r="A37" s="17" t="s">
        <v>16</v>
      </c>
      <c r="B37" s="55">
        <f>Datos!E12</f>
        <v>850</v>
      </c>
      <c r="C37" s="37"/>
      <c r="D37" s="32">
        <f>Datos!I12</f>
        <v>879.25</v>
      </c>
      <c r="E37" s="37"/>
      <c r="F37" s="37"/>
      <c r="G37" s="53"/>
      <c r="H37" s="56">
        <f>Datos!M12</f>
        <v>654</v>
      </c>
      <c r="I37" s="31"/>
    </row>
    <row r="38" spans="1:9" ht="19.5" customHeight="1">
      <c r="A38" s="17" t="s">
        <v>18</v>
      </c>
      <c r="B38" s="55">
        <f>Datos!E13</f>
        <v>800</v>
      </c>
      <c r="C38" s="37"/>
      <c r="D38" s="32">
        <f>Datos!I13</f>
        <v>819.25</v>
      </c>
      <c r="E38" s="37"/>
      <c r="F38" s="37"/>
      <c r="G38" s="53"/>
      <c r="H38" s="54">
        <f>Datos!M13</f>
        <v>655</v>
      </c>
      <c r="I38" s="31"/>
    </row>
    <row r="39" spans="1:9" ht="19.5" customHeight="1">
      <c r="A39" s="17" t="s">
        <v>20</v>
      </c>
      <c r="B39" s="50">
        <f>Datos!E14</f>
        <v>797.75</v>
      </c>
      <c r="C39" s="37"/>
      <c r="D39" s="32"/>
      <c r="E39" s="37"/>
      <c r="F39" s="37"/>
      <c r="G39" s="53"/>
      <c r="H39" s="54">
        <f>Datos!M14</f>
        <v>605</v>
      </c>
      <c r="I39" s="31"/>
    </row>
    <row r="40" spans="1:9" ht="19.5" customHeight="1">
      <c r="A40" s="17" t="s">
        <v>23</v>
      </c>
      <c r="B40" s="50">
        <f>Datos!E15</f>
        <v>800</v>
      </c>
      <c r="C40" s="49"/>
      <c r="D40" s="57"/>
      <c r="E40" s="49"/>
      <c r="F40" s="49"/>
      <c r="G40" s="51"/>
      <c r="H40" s="54">
        <f>Datos!M15</f>
        <v>593.75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800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800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786.75</v>
      </c>
      <c r="C44" s="37"/>
      <c r="D44" s="32"/>
      <c r="E44" s="37"/>
      <c r="F44" s="37"/>
      <c r="G44" s="53"/>
      <c r="H44" s="54">
        <f>Datos!M16</f>
        <v>600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588.25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Lunes</v>
      </c>
      <c r="I9" s="5">
        <f>Datos!E24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337.86108</v>
      </c>
      <c r="D24" s="26"/>
      <c r="E24" s="71">
        <f>BUSHEL!E24*TONELADA!$B$56</f>
        <v>367.80744</v>
      </c>
      <c r="F24" s="71">
        <f>BUSHEL!F24*TONELADA!$B$56</f>
        <v>364.13304</v>
      </c>
      <c r="G24" s="72">
        <f>BUSHEL!G24*TONELADA!$B$56</f>
        <v>360.45864</v>
      </c>
      <c r="H24" s="29"/>
      <c r="I24" s="30">
        <f>BUSHEL!I24*TONELADA!$E$56</f>
        <v>336.69482</v>
      </c>
    </row>
    <row r="25" spans="1:9" ht="19.5" customHeight="1">
      <c r="A25" s="17" t="s">
        <v>20</v>
      </c>
      <c r="B25" s="50">
        <f>BUSHEL!B25*TONELADA!$B$56</f>
        <v>323.16348</v>
      </c>
      <c r="C25" s="49">
        <f>BUSHEL!C25*TONELADA!$B$56</f>
        <v>343.37268</v>
      </c>
      <c r="D25" s="32">
        <f>IF(BUSHEL!D25&gt;0,BUSHEL!D25*TONELADA!$B$56,"")</f>
        <v>327.38903999999997</v>
      </c>
      <c r="E25" s="71">
        <f>BUSHEL!E25*TONELADA!$B$56</f>
        <v>369.64464</v>
      </c>
      <c r="F25" s="71">
        <f>BUSHEL!F25*TONELADA!$B$56</f>
        <v>365.97024</v>
      </c>
      <c r="G25" s="72">
        <f>BUSHEL!G25*TONELADA!$B$56</f>
        <v>362.29584</v>
      </c>
      <c r="H25" s="33">
        <f>BUSHEL!H25*$E$56</f>
        <v>320.94762</v>
      </c>
      <c r="I25" s="30">
        <f>BUSHEL!I25*TONELADA!$E$56</f>
        <v>338.66321999999997</v>
      </c>
    </row>
    <row r="26" spans="1:9" ht="19.5" customHeight="1">
      <c r="A26" s="23" t="s">
        <v>21</v>
      </c>
      <c r="B26" s="24"/>
      <c r="C26" s="49">
        <f>BUSHEL!C26*TONELADA!$B$56</f>
        <v>353.75286</v>
      </c>
      <c r="D26" s="26"/>
      <c r="E26" s="71">
        <f>BUSHEL!E26*TONELADA!$B$56</f>
        <v>380.48411999999996</v>
      </c>
      <c r="F26" s="71">
        <f>BUSHEL!F26*TONELADA!$B$56</f>
        <v>376.80971999999997</v>
      </c>
      <c r="G26" s="72">
        <f>BUSHEL!G26*TONELADA!$B$56</f>
        <v>373.13532</v>
      </c>
      <c r="H26" s="29"/>
      <c r="I26" s="30">
        <f>BUSHEL!I26*TONELADA!$E$56</f>
        <v>345.94629999999995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347.9147</v>
      </c>
    </row>
    <row r="28" spans="1:9" ht="19.5" customHeight="1">
      <c r="A28" s="17" t="s">
        <v>23</v>
      </c>
      <c r="B28" s="50">
        <f>BUSHEL!B28*TONELADA!$B$56</f>
        <v>331.70646</v>
      </c>
      <c r="C28" s="49"/>
      <c r="D28" s="32">
        <f>IF(BUSHEL!D28&gt;0,BUSHEL!D28*TONELADA!$B$56,"")</f>
        <v>336.39132</v>
      </c>
      <c r="E28" s="49"/>
      <c r="F28" s="49"/>
      <c r="G28" s="51"/>
      <c r="H28" s="33">
        <f>BUSHEL!H28*$E$56</f>
        <v>324.29389999999995</v>
      </c>
      <c r="I28" s="30">
        <f>BUSHEL!I28*TONELADA!$E$56</f>
        <v>349.88309999999996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335.19714</v>
      </c>
      <c r="C30" s="37"/>
      <c r="D30" s="32">
        <f>IF(BUSHEL!D30&gt;0,BUSHEL!D30*TONELADA!$B$56,"")</f>
        <v>339.97386</v>
      </c>
      <c r="E30" s="37"/>
      <c r="F30" s="37"/>
      <c r="G30" s="53"/>
      <c r="H30" s="33">
        <f>BUSHEL!H30*$E$56</f>
        <v>324.39232</v>
      </c>
      <c r="I30" s="31"/>
    </row>
    <row r="31" spans="1:9" ht="19.5" customHeight="1">
      <c r="A31" s="17" t="s">
        <v>16</v>
      </c>
      <c r="B31" s="50">
        <f>BUSHEL!B31*TONELADA!$B$56</f>
        <v>331.1553</v>
      </c>
      <c r="C31" s="37"/>
      <c r="D31" s="32">
        <f>IF(BUSHEL!D31&gt;0,BUSHEL!D31*TONELADA!$B$56,"")</f>
        <v>338.87154</v>
      </c>
      <c r="E31" s="37"/>
      <c r="F31" s="37"/>
      <c r="G31" s="53"/>
      <c r="H31" s="33">
        <f>BUSHEL!H31*$E$56</f>
        <v>321.43971999999997</v>
      </c>
      <c r="I31" s="31"/>
    </row>
    <row r="32" spans="1:9" ht="19.5" customHeight="1">
      <c r="A32" s="17" t="s">
        <v>18</v>
      </c>
      <c r="B32" s="50">
        <f>BUSHEL!B32*TONELADA!$B$56</f>
        <v>313.70189999999997</v>
      </c>
      <c r="C32" s="37"/>
      <c r="D32" s="32">
        <f>IF(BUSHEL!D32&gt;0,BUSHEL!D32*TONELADA!$B$56,"")</f>
        <v>320.86698</v>
      </c>
      <c r="E32" s="37"/>
      <c r="F32" s="37"/>
      <c r="G32" s="53"/>
      <c r="H32" s="33">
        <f>BUSHEL!H32*$E$56</f>
        <v>316.02662</v>
      </c>
      <c r="I32" s="31"/>
    </row>
    <row r="33" spans="1:9" ht="19.5" customHeight="1">
      <c r="A33" s="17" t="s">
        <v>20</v>
      </c>
      <c r="B33" s="50">
        <f>BUSHEL!B33*TONELADA!$B$56</f>
        <v>313.88562</v>
      </c>
      <c r="C33" s="37"/>
      <c r="D33" s="32">
        <f>IF(BUSHEL!D33&gt;0,BUSHEL!D33*TONELADA!$B$56,"")</f>
        <v>322.70418</v>
      </c>
      <c r="E33" s="37"/>
      <c r="F33" s="37"/>
      <c r="G33" s="53"/>
      <c r="H33" s="33">
        <f>BUSHEL!H33*$E$56</f>
        <v>271.34394</v>
      </c>
      <c r="I33" s="31"/>
    </row>
    <row r="34" spans="1:9" ht="19.5" customHeight="1">
      <c r="A34" s="17" t="s">
        <v>23</v>
      </c>
      <c r="B34" s="50">
        <f>BUSHEL!B34*TONELADA!$B$56</f>
        <v>315.72282</v>
      </c>
      <c r="C34" s="49"/>
      <c r="D34" s="32">
        <f>IF(BUSHEL!D34&gt;0,BUSHEL!D34*TONELADA!$B$56,"")</f>
        <v>326.74602</v>
      </c>
      <c r="E34" s="49"/>
      <c r="F34" s="49"/>
      <c r="G34" s="51"/>
      <c r="H34" s="33">
        <f>BUSHEL!H34*$E$56</f>
        <v>255.20306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317.56002</v>
      </c>
      <c r="C36" s="37"/>
      <c r="D36" s="32">
        <f>IF(BUSHEL!D36&gt;0,BUSHEL!D36*TONELADA!$B$56,"")</f>
        <v>326.37858</v>
      </c>
      <c r="E36" s="37"/>
      <c r="F36" s="37"/>
      <c r="G36" s="53"/>
      <c r="H36" s="33">
        <f>BUSHEL!H36*$E$56</f>
        <v>256.67936</v>
      </c>
      <c r="I36" s="31"/>
    </row>
    <row r="37" spans="1:9" ht="19.5" customHeight="1">
      <c r="A37" s="17" t="s">
        <v>16</v>
      </c>
      <c r="B37" s="50">
        <f>BUSHEL!B37*TONELADA!$B$56</f>
        <v>312.324</v>
      </c>
      <c r="C37" s="37"/>
      <c r="D37" s="32">
        <f>IF(BUSHEL!D37&gt;0,BUSHEL!D37*TONELADA!$B$56,"")</f>
        <v>323.07162</v>
      </c>
      <c r="E37" s="37"/>
      <c r="F37" s="37"/>
      <c r="G37" s="53"/>
      <c r="H37" s="33">
        <f>BUSHEL!H37*$E$56</f>
        <v>257.46672</v>
      </c>
      <c r="I37" s="31"/>
    </row>
    <row r="38" spans="1:9" ht="19.5" customHeight="1">
      <c r="A38" s="17" t="s">
        <v>18</v>
      </c>
      <c r="B38" s="50">
        <f>BUSHEL!B38*TONELADA!$B$56</f>
        <v>293.952</v>
      </c>
      <c r="C38" s="37"/>
      <c r="D38" s="32">
        <f>IF(BUSHEL!D38&gt;0,BUSHEL!D38*TONELADA!$B$56,"")</f>
        <v>301.02522</v>
      </c>
      <c r="E38" s="37"/>
      <c r="F38" s="37"/>
      <c r="G38" s="53"/>
      <c r="H38" s="33">
        <f>BUSHEL!H38*$E$56</f>
        <v>257.86039999999997</v>
      </c>
      <c r="I38" s="31"/>
    </row>
    <row r="39" spans="1:9" ht="19.5" customHeight="1">
      <c r="A39" s="17" t="s">
        <v>20</v>
      </c>
      <c r="B39" s="50">
        <f>BUSHEL!B39*TONELADA!$B$56</f>
        <v>293.12525999999997</v>
      </c>
      <c r="C39" s="37"/>
      <c r="D39" s="32"/>
      <c r="E39" s="37"/>
      <c r="F39" s="37"/>
      <c r="G39" s="53"/>
      <c r="H39" s="33">
        <f>BUSHEL!H39*$E$56</f>
        <v>238.17639999999997</v>
      </c>
      <c r="I39" s="31"/>
    </row>
    <row r="40" spans="1:9" ht="19.5" customHeight="1">
      <c r="A40" s="17" t="s">
        <v>23</v>
      </c>
      <c r="B40" s="50">
        <f>BUSHEL!B40*TONELADA!$B$56</f>
        <v>293.952</v>
      </c>
      <c r="C40" s="49"/>
      <c r="D40" s="57"/>
      <c r="E40" s="49"/>
      <c r="F40" s="49"/>
      <c r="G40" s="51"/>
      <c r="H40" s="33">
        <f>BUSHEL!H40*$E$56</f>
        <v>233.74749999999997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293.952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293.952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289.08342</v>
      </c>
      <c r="C44" s="37"/>
      <c r="D44" s="32"/>
      <c r="E44" s="37"/>
      <c r="F44" s="37"/>
      <c r="G44" s="53"/>
      <c r="H44" s="33">
        <f>BUSHEL!H44*$E$56</f>
        <v>236.208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231.58226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40</v>
      </c>
      <c r="C9" s="24" t="s">
        <v>43</v>
      </c>
    </row>
    <row r="10" spans="1:3" ht="15">
      <c r="A10" s="78" t="s">
        <v>44</v>
      </c>
      <c r="B10" s="82">
        <v>55</v>
      </c>
      <c r="C10" s="82" t="s">
        <v>43</v>
      </c>
    </row>
    <row r="11" spans="1:3" ht="15">
      <c r="A11" s="81" t="s">
        <v>59</v>
      </c>
      <c r="B11" s="24">
        <v>60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8" t="s">
        <v>44</v>
      </c>
      <c r="B13" s="82">
        <v>115</v>
      </c>
      <c r="C13" s="82">
        <f>B13+$B$24</f>
        <v>105</v>
      </c>
      <c r="D13" s="82">
        <f>B13+$B$23</f>
        <v>95</v>
      </c>
      <c r="E13" s="82" t="s">
        <v>43</v>
      </c>
    </row>
    <row r="14" spans="1:5" ht="15">
      <c r="A14" s="80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40</v>
      </c>
      <c r="C11" s="24" t="s">
        <v>43</v>
      </c>
    </row>
    <row r="12" spans="1:3" ht="15">
      <c r="A12" s="78" t="s">
        <v>44</v>
      </c>
      <c r="B12" s="79">
        <v>45</v>
      </c>
      <c r="C12" s="79" t="s">
        <v>43</v>
      </c>
    </row>
    <row r="13" spans="1:3" ht="15">
      <c r="A13" s="80" t="s">
        <v>59</v>
      </c>
      <c r="B13" s="24">
        <v>55</v>
      </c>
      <c r="C13" s="24" t="s">
        <v>60</v>
      </c>
    </row>
    <row r="14" spans="1:3" ht="15">
      <c r="A14" s="78" t="s">
        <v>61</v>
      </c>
      <c r="B14" s="79">
        <v>60</v>
      </c>
      <c r="C14" s="79" t="s">
        <v>60</v>
      </c>
    </row>
    <row r="15" spans="1:3" ht="15">
      <c r="A15" s="80" t="s">
        <v>62</v>
      </c>
      <c r="B15" s="24">
        <v>65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155</v>
      </c>
      <c r="E4" s="58">
        <v>879.5</v>
      </c>
      <c r="F4" t="s">
        <v>72</v>
      </c>
      <c r="G4" t="s">
        <v>71</v>
      </c>
      <c r="H4" t="s">
        <v>155</v>
      </c>
      <c r="I4">
        <v>891</v>
      </c>
      <c r="J4" t="s">
        <v>73</v>
      </c>
      <c r="K4" t="s">
        <v>74</v>
      </c>
      <c r="L4" t="s">
        <v>155</v>
      </c>
      <c r="M4" s="58">
        <v>815.25</v>
      </c>
    </row>
    <row r="5" spans="2:13" ht="15">
      <c r="B5" t="s">
        <v>75</v>
      </c>
      <c r="C5" t="s">
        <v>76</v>
      </c>
      <c r="D5" t="s">
        <v>155</v>
      </c>
      <c r="E5" s="58">
        <v>902.75</v>
      </c>
      <c r="F5" t="s">
        <v>77</v>
      </c>
      <c r="G5" t="s">
        <v>76</v>
      </c>
      <c r="H5" t="s">
        <v>155</v>
      </c>
      <c r="I5" s="58">
        <v>915.5</v>
      </c>
      <c r="J5" t="s">
        <v>78</v>
      </c>
      <c r="K5" t="s">
        <v>79</v>
      </c>
      <c r="L5" t="s">
        <v>155</v>
      </c>
      <c r="M5" s="58">
        <v>823.75</v>
      </c>
    </row>
    <row r="6" spans="2:13" ht="15">
      <c r="B6" t="s">
        <v>80</v>
      </c>
      <c r="C6" t="s">
        <v>81</v>
      </c>
      <c r="D6" t="s">
        <v>155</v>
      </c>
      <c r="E6" s="58">
        <v>912.25</v>
      </c>
      <c r="F6" t="s">
        <v>82</v>
      </c>
      <c r="G6" t="s">
        <v>81</v>
      </c>
      <c r="H6" t="s">
        <v>155</v>
      </c>
      <c r="I6" s="58">
        <v>925.25</v>
      </c>
      <c r="J6" t="s">
        <v>83</v>
      </c>
      <c r="K6" t="s">
        <v>84</v>
      </c>
      <c r="L6" t="s">
        <v>155</v>
      </c>
      <c r="M6">
        <v>824</v>
      </c>
    </row>
    <row r="7" spans="2:13" ht="15">
      <c r="B7" t="s">
        <v>85</v>
      </c>
      <c r="C7" t="s">
        <v>86</v>
      </c>
      <c r="D7" t="s">
        <v>155</v>
      </c>
      <c r="E7" s="58">
        <v>901.25</v>
      </c>
      <c r="F7" t="s">
        <v>87</v>
      </c>
      <c r="G7" t="s">
        <v>86</v>
      </c>
      <c r="H7" t="s">
        <v>155</v>
      </c>
      <c r="I7" s="58">
        <v>922.25</v>
      </c>
      <c r="J7" t="s">
        <v>88</v>
      </c>
      <c r="K7" t="s">
        <v>89</v>
      </c>
      <c r="L7" t="s">
        <v>155</v>
      </c>
      <c r="M7" s="58">
        <v>816.5</v>
      </c>
    </row>
    <row r="8" spans="2:13" ht="15">
      <c r="B8" t="s">
        <v>90</v>
      </c>
      <c r="C8" t="s">
        <v>91</v>
      </c>
      <c r="D8" t="s">
        <v>155</v>
      </c>
      <c r="E8" s="58">
        <v>853.75</v>
      </c>
      <c r="F8" t="s">
        <v>92</v>
      </c>
      <c r="G8" t="s">
        <v>91</v>
      </c>
      <c r="H8" t="s">
        <v>155</v>
      </c>
      <c r="I8" s="58">
        <v>873.25</v>
      </c>
      <c r="J8" t="s">
        <v>93</v>
      </c>
      <c r="K8" t="s">
        <v>94</v>
      </c>
      <c r="L8" t="s">
        <v>155</v>
      </c>
      <c r="M8" s="58">
        <v>802.75</v>
      </c>
    </row>
    <row r="9" spans="2:13" ht="15">
      <c r="B9" t="s">
        <v>95</v>
      </c>
      <c r="C9" t="s">
        <v>96</v>
      </c>
      <c r="D9" t="s">
        <v>155</v>
      </c>
      <c r="E9" s="58">
        <v>854.25</v>
      </c>
      <c r="F9" t="s">
        <v>97</v>
      </c>
      <c r="G9" t="s">
        <v>96</v>
      </c>
      <c r="H9" t="s">
        <v>155</v>
      </c>
      <c r="I9" s="58">
        <v>878.25</v>
      </c>
      <c r="J9" t="s">
        <v>98</v>
      </c>
      <c r="K9" t="s">
        <v>99</v>
      </c>
      <c r="L9" t="s">
        <v>155</v>
      </c>
      <c r="M9" s="58">
        <v>689.25</v>
      </c>
    </row>
    <row r="10" spans="2:13" ht="15">
      <c r="B10" t="s">
        <v>100</v>
      </c>
      <c r="C10" t="s">
        <v>101</v>
      </c>
      <c r="D10" t="s">
        <v>155</v>
      </c>
      <c r="E10" s="58">
        <v>859.25</v>
      </c>
      <c r="F10" t="s">
        <v>102</v>
      </c>
      <c r="G10" t="s">
        <v>101</v>
      </c>
      <c r="H10" t="s">
        <v>155</v>
      </c>
      <c r="I10" s="58">
        <v>889.25</v>
      </c>
      <c r="J10" t="s">
        <v>103</v>
      </c>
      <c r="K10" t="s">
        <v>104</v>
      </c>
      <c r="L10" t="s">
        <v>155</v>
      </c>
      <c r="M10" s="58">
        <v>648.25</v>
      </c>
    </row>
    <row r="11" spans="2:13" ht="15">
      <c r="B11" t="s">
        <v>105</v>
      </c>
      <c r="C11" t="s">
        <v>106</v>
      </c>
      <c r="D11" t="s">
        <v>155</v>
      </c>
      <c r="E11" s="58">
        <v>864.25</v>
      </c>
      <c r="F11" t="s">
        <v>107</v>
      </c>
      <c r="G11" t="s">
        <v>106</v>
      </c>
      <c r="H11" t="s">
        <v>155</v>
      </c>
      <c r="I11" s="58">
        <v>888.25</v>
      </c>
      <c r="J11" t="s">
        <v>108</v>
      </c>
      <c r="K11" t="s">
        <v>109</v>
      </c>
      <c r="L11" t="s">
        <v>155</v>
      </c>
      <c r="M11">
        <v>652</v>
      </c>
    </row>
    <row r="12" spans="2:13" ht="15">
      <c r="B12" t="s">
        <v>110</v>
      </c>
      <c r="C12" t="s">
        <v>111</v>
      </c>
      <c r="D12" t="s">
        <v>155</v>
      </c>
      <c r="E12">
        <v>850</v>
      </c>
      <c r="F12" t="s">
        <v>112</v>
      </c>
      <c r="G12" t="s">
        <v>111</v>
      </c>
      <c r="H12" t="s">
        <v>155</v>
      </c>
      <c r="I12" s="58">
        <v>879.25</v>
      </c>
      <c r="J12" t="s">
        <v>113</v>
      </c>
      <c r="K12" t="s">
        <v>114</v>
      </c>
      <c r="L12" t="s">
        <v>155</v>
      </c>
      <c r="M12">
        <v>654</v>
      </c>
    </row>
    <row r="13" spans="2:13" ht="15">
      <c r="B13" t="s">
        <v>115</v>
      </c>
      <c r="C13" t="s">
        <v>116</v>
      </c>
      <c r="D13" t="s">
        <v>155</v>
      </c>
      <c r="E13">
        <v>800</v>
      </c>
      <c r="F13" t="s">
        <v>117</v>
      </c>
      <c r="G13" t="s">
        <v>116</v>
      </c>
      <c r="H13" t="s">
        <v>155</v>
      </c>
      <c r="I13" s="58">
        <v>819.25</v>
      </c>
      <c r="J13" t="s">
        <v>118</v>
      </c>
      <c r="K13" t="s">
        <v>119</v>
      </c>
      <c r="L13" t="s">
        <v>155</v>
      </c>
      <c r="M13">
        <v>655</v>
      </c>
    </row>
    <row r="14" spans="2:13" ht="15">
      <c r="B14" t="s">
        <v>145</v>
      </c>
      <c r="C14" t="s">
        <v>146</v>
      </c>
      <c r="D14" t="s">
        <v>155</v>
      </c>
      <c r="E14" s="58">
        <v>797.75</v>
      </c>
      <c r="F14"/>
      <c r="G14"/>
      <c r="H14"/>
      <c r="I14"/>
      <c r="J14" t="s">
        <v>120</v>
      </c>
      <c r="K14" t="s">
        <v>121</v>
      </c>
      <c r="L14" t="s">
        <v>155</v>
      </c>
      <c r="M14">
        <v>605</v>
      </c>
    </row>
    <row r="15" spans="2:13" ht="15">
      <c r="B15" t="s">
        <v>147</v>
      </c>
      <c r="C15" t="s">
        <v>148</v>
      </c>
      <c r="D15" t="s">
        <v>155</v>
      </c>
      <c r="E15">
        <v>800</v>
      </c>
      <c r="F15"/>
      <c r="G15"/>
      <c r="H15"/>
      <c r="I15"/>
      <c r="J15" t="s">
        <v>122</v>
      </c>
      <c r="K15" t="s">
        <v>123</v>
      </c>
      <c r="L15" t="s">
        <v>155</v>
      </c>
      <c r="M15" s="58">
        <v>593.75</v>
      </c>
    </row>
    <row r="16" spans="2:13" ht="15">
      <c r="B16" t="s">
        <v>149</v>
      </c>
      <c r="C16" t="s">
        <v>150</v>
      </c>
      <c r="D16" t="s">
        <v>155</v>
      </c>
      <c r="E16">
        <v>800</v>
      </c>
      <c r="F16"/>
      <c r="G16"/>
      <c r="H16"/>
      <c r="I16"/>
      <c r="J16" t="s">
        <v>124</v>
      </c>
      <c r="K16" t="s">
        <v>125</v>
      </c>
      <c r="L16" t="s">
        <v>155</v>
      </c>
      <c r="M16">
        <v>600</v>
      </c>
    </row>
    <row r="17" spans="2:13" ht="15">
      <c r="B17" t="s">
        <v>151</v>
      </c>
      <c r="C17" t="s">
        <v>152</v>
      </c>
      <c r="D17" t="s">
        <v>155</v>
      </c>
      <c r="E17">
        <v>800</v>
      </c>
      <c r="F17"/>
      <c r="G17"/>
      <c r="H17"/>
      <c r="I17"/>
      <c r="J17" t="s">
        <v>126</v>
      </c>
      <c r="K17" t="s">
        <v>127</v>
      </c>
      <c r="L17" t="s">
        <v>155</v>
      </c>
      <c r="M17" s="58">
        <v>588.25</v>
      </c>
    </row>
    <row r="18" spans="2:13" ht="15">
      <c r="B18" t="s">
        <v>153</v>
      </c>
      <c r="C18" t="s">
        <v>154</v>
      </c>
      <c r="D18" t="s">
        <v>155</v>
      </c>
      <c r="E18" s="58">
        <v>786.75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20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Lunes</v>
      </c>
      <c r="B2">
        <f>TONELADA!I9</f>
        <v>20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2012-08-21T13:30:53Z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