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<sst xmlns="http://schemas.openxmlformats.org/spreadsheetml/2006/main" count="293" uniqueCount="141">
  <si>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</si>
  <si>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</si>
  <si>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</si>
  <si>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</si>
  <si>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</si>
  <si>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</si>
  <si>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</si>
  <si>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</si>
  <si>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</si>
  <si>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</si>
  <si>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</si>
  <si>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</si>
  <si>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</si>
  <si>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</si>
  <si>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</si>
  <si>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</si>
  <si>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</si>
  <si>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</si>
  <si>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</si>
  <si>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</si>
  <si>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</si>
  <si>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</si>
  <si>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</si>
  <si>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</si>
  <si>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</si>
  <si>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</si>
  <si>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</si>
  <si>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</si>
  <si>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</si>
  <si>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</si>
  <si>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</si>
  <si>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</si>
  <si>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</si>
  <si>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</si>
  <si>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</si>
  <si>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</si>
  <si>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</si>
  <si>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</si>
  <si>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</si>
  <si>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</si>
  <si>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</si>
  <si>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</si>
  <si>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</si>
  <si>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</si>
  <si>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</si>
  <si>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</si>
  <si>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</si>
  <si>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</si>
  <si>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</si>
  <si>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</si>
  <si>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</si>
  <si>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</si>
  <si>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</si>
  <si>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</si>
  <si>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</si>
  <si>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</si>
  <si>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</si>
  <si>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</si>
  <si>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</si>
  <si>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</si>
  <si>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</si>
  <si>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</si>
  <si>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</si>
  <si>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</si>
  <si>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</si>
  <si>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</si>
  <si>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</si>
  <si>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</si>
  <si>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</si>
  <si>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</si>
  <si>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</si>
  <si>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</si>
  <si>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</si>
  <si>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</si>
  <si>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</si>
  <si>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</si>
  <si>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</si>
  <si>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</si>
  <si>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</si>
  <si>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</si>
  <si>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</si>
  <si>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</si>
  <si>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</si>
  <si>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</si>
  <si>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</si>
  <si>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</si>
  <si>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</si>
  <si>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</si>
  <si>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</si>
  <si>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</si>
  <si>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</si>
  <si>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</si>
  <si>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</si>
  <si>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</si>
  <si>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</si>
  <si>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</si>
  <si>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</si>
  <si>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</si>
  <si>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</si>
  <si>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</si>
  <si>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</si>
  <si>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</si>
  <si>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</si>
  <si>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</si>
  <si>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</si>
  <si>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</si>
  <si>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</si>
  <si>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</si>
  <si>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</si>
  <si>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</si>
  <si>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</si>
  <si>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</si>
  <si>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</si>
  <si>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</si>
  <si>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</si>
  <si>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</si>
  <si>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</si>
  <si>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</si>
  <si>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</si>
  <si>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</si>
  <si>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</si>
  <si>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</si>
  <si>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</si>
  <si>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</si>
  <si>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</si>
  <si>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</si>
  <si>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</si>
  <si>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</si>
  <si>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</si>
  <si>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</si>
  <si>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</si>
  <si>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</si>
  <si>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</si>
  <si>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</si>
  <si>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</si>
  <si>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</si>
  <si>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</si>
  <si>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</si>
  <si>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</si>
  <si>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Viernes</t>
  </si>
  <si>
    <t>23 DEC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</si>
</sst>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2011</v>
      </c>
      <c r="F8" s="3"/>
      <c r="G8" s="3"/>
      <c r="H8" s="3" t="str">
        <f>Datos!D23</f>
        <v>Viernes</v>
      </c>
      <c r="I8" s="5">
        <f>Datos!E23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/>
      <c r="C20" s="91">
        <f>B24+'Primas SRW'!B7</f>
        <v>682</v>
      </c>
      <c r="D20" s="29"/>
      <c r="E20" s="25">
        <f>D24+'Primas HRW'!B8</f>
        <v>800</v>
      </c>
      <c r="F20" s="26">
        <f>D24+'Primas HRW'!C8</f>
        <v>795</v>
      </c>
      <c r="G20" s="37">
        <f>D24+'Primas HRW'!D8</f>
        <v>790</v>
      </c>
      <c r="H20" s="30"/>
      <c r="I20" s="27">
        <f>H24+'Primas maíz'!B8</f>
        <v>674.5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682</v>
      </c>
      <c r="D22" s="56"/>
      <c r="E22" s="94">
        <f>$D$24+'Primas HRW'!B9</f>
        <v>800</v>
      </c>
      <c r="F22" s="94">
        <f>$D$24+'Primas HRW'!C9</f>
        <v>795</v>
      </c>
      <c r="G22" s="95">
        <f>$D$24+'Primas HRW'!D9</f>
        <v>790</v>
      </c>
      <c r="H22" s="90"/>
      <c r="I22" s="27">
        <f>H24+'Primas maíz'!B9</f>
        <v>674.5</v>
      </c>
    </row>
    <row r="23" spans="1:9" ht="19.5" customHeight="1">
      <c r="A23" s="23" t="s">
        <v>13</v>
      </c>
      <c r="B23" s="24"/>
      <c r="C23" s="91">
        <f>B24+'Primas SRW'!B9</f>
        <v>687</v>
      </c>
      <c r="D23" s="56"/>
      <c r="E23" s="94">
        <f>$D$24+'Primas HRW'!B10</f>
        <v>797</v>
      </c>
      <c r="F23" s="94">
        <f>$D$24+'Primas HRW'!C10</f>
        <v>792</v>
      </c>
      <c r="G23" s="95">
        <f>$D$24+'Primas HRW'!D10</f>
        <v>787</v>
      </c>
      <c r="H23" s="90"/>
      <c r="I23" s="27">
        <f>H24+'Primas maíz'!B10</f>
        <v>675.5</v>
      </c>
    </row>
    <row r="24" spans="1:9" ht="19.5" customHeight="1">
      <c r="A24" s="17" t="s">
        <v>14</v>
      </c>
      <c r="B24" s="31">
        <f>Datos!E4</f>
        <v>622</v>
      </c>
      <c r="C24" s="91">
        <f>B24+'Primas SRW'!B10</f>
        <v>687</v>
      </c>
      <c r="D24" s="38">
        <f>Datos!I4</f>
        <v>675</v>
      </c>
      <c r="E24" s="94">
        <f>$D$24+'Primas HRW'!B11</f>
        <v>797</v>
      </c>
      <c r="F24" s="94">
        <f>$D$24+'Primas HRW'!C11</f>
        <v>792</v>
      </c>
      <c r="G24" s="95">
        <f>$D$24+'Primas HRW'!D11</f>
        <v>787</v>
      </c>
      <c r="H24" s="30">
        <f>Datos!M4</f>
        <v>619.5</v>
      </c>
      <c r="I24" s="31">
        <f>H24+'Primas maíz'!B11</f>
        <v>676.5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Datos!E5</f>
        <v>639.5</v>
      </c>
      <c r="C26" s="32"/>
      <c r="D26" s="38">
        <f>Datos!I5</f>
        <v>683.25</v>
      </c>
      <c r="E26" s="31"/>
      <c r="F26" s="31"/>
      <c r="G26" s="39"/>
      <c r="H26" s="30">
        <f>Datos!M5</f>
        <v>628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Datos!E6</f>
        <v>655.5</v>
      </c>
      <c r="C28" s="32"/>
      <c r="D28" s="38">
        <f>Datos!I6</f>
        <v>691.25</v>
      </c>
      <c r="E28" s="31"/>
      <c r="F28" s="31"/>
      <c r="G28" s="39"/>
      <c r="H28" s="30">
        <f>Datos!M6</f>
        <v>634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Datos!E7</f>
        <v>672</v>
      </c>
      <c r="C30" s="32"/>
      <c r="D30" s="38">
        <f>Datos!I7</f>
        <v>705.75</v>
      </c>
      <c r="E30" s="31"/>
      <c r="F30" s="31"/>
      <c r="G30" s="39"/>
      <c r="H30" s="30">
        <f>Datos!M7</f>
        <v>593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Datos!E8</f>
        <v>691.75</v>
      </c>
      <c r="C33" s="36"/>
      <c r="D33" s="38">
        <f>Datos!I8</f>
        <v>725.5</v>
      </c>
      <c r="E33" s="36"/>
      <c r="F33" s="28"/>
      <c r="G33" s="40"/>
      <c r="H33" s="30">
        <f>Datos!M8</f>
        <v>569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Datos!E9</f>
        <v>707.5</v>
      </c>
      <c r="C35" s="32"/>
      <c r="D35" s="38">
        <f>Datos!I9</f>
        <v>738.75</v>
      </c>
      <c r="E35" s="32"/>
      <c r="F35" s="31"/>
      <c r="G35" s="39"/>
      <c r="H35" s="41">
        <f>Datos!M9</f>
        <v>581.25</v>
      </c>
      <c r="I35" s="31"/>
    </row>
    <row r="36" spans="1:9" ht="19.5" customHeight="1">
      <c r="A36" s="17" t="s">
        <v>16</v>
      </c>
      <c r="B36" s="31">
        <f>Datos!E10</f>
        <v>716.5</v>
      </c>
      <c r="C36" s="32"/>
      <c r="D36" s="38">
        <f>Datos!I10</f>
        <v>743.25</v>
      </c>
      <c r="E36" s="32"/>
      <c r="F36" s="31"/>
      <c r="G36" s="39"/>
      <c r="H36" s="41">
        <f>Datos!M10</f>
        <v>588.75</v>
      </c>
      <c r="I36" s="31"/>
    </row>
    <row r="37" spans="1:9" ht="19.5" customHeight="1">
      <c r="A37" s="17" t="s">
        <v>18</v>
      </c>
      <c r="B37" s="31">
        <f>Datos!E11</f>
        <v>713.25</v>
      </c>
      <c r="C37" s="32"/>
      <c r="D37" s="38">
        <f>Datos!I11</f>
        <v>727.75</v>
      </c>
      <c r="E37" s="32"/>
      <c r="F37" s="31"/>
      <c r="G37" s="39"/>
      <c r="H37" s="41">
        <f>Datos!M11</f>
        <v>594.25</v>
      </c>
      <c r="I37" s="31"/>
    </row>
    <row r="38" spans="1:9" ht="19.5" customHeight="1">
      <c r="A38" s="17" t="s">
        <v>20</v>
      </c>
      <c r="B38" s="31">
        <f>Datos!E12</f>
        <v>720.75</v>
      </c>
      <c r="C38" s="32"/>
      <c r="D38" s="38">
        <f>Datos!I12</f>
        <v>733.75</v>
      </c>
      <c r="E38" s="32"/>
      <c r="F38" s="31"/>
      <c r="G38" s="39"/>
      <c r="H38" s="41">
        <f>Datos!M12</f>
        <v>572</v>
      </c>
      <c r="I38" s="31"/>
    </row>
    <row r="39" spans="1:9" ht="19.5" customHeight="1">
      <c r="A39" s="17" t="s">
        <v>23</v>
      </c>
      <c r="B39" s="28">
        <f>Datos!E13</f>
        <v>729</v>
      </c>
      <c r="C39" s="36"/>
      <c r="D39" s="38">
        <f>Datos!I13</f>
        <v>741.75</v>
      </c>
      <c r="E39" s="36"/>
      <c r="F39" s="28"/>
      <c r="G39" s="40"/>
      <c r="H39" s="41">
        <f>Datos!M13</f>
        <v>556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Datos!E14</f>
        <v>738.75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Datos!E15</f>
        <v>738.75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Datos!E16</f>
        <v>735</v>
      </c>
      <c r="C43" s="32"/>
      <c r="D43" s="38"/>
      <c r="E43" s="32"/>
      <c r="F43" s="32"/>
      <c r="G43" s="39"/>
      <c r="H43" s="41">
        <f>Datos!M14</f>
        <v>577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Datos!M15</f>
        <v>560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2011</v>
      </c>
      <c r="F9" s="3"/>
      <c r="G9" s="3"/>
      <c r="H9" s="3" t="str">
        <f>Datos!D23</f>
        <v>Viernes</v>
      </c>
      <c r="I9" s="5">
        <f>Datos!E23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/>
      <c r="C20" s="36">
        <f>BUSHEL!C20*TONELADA!$B$48</f>
        <v>250.59408</v>
      </c>
      <c r="D20" s="38"/>
      <c r="E20" s="25">
        <f>BUSHEL!E20*TONELADA!$B$48</f>
        <v>293.952</v>
      </c>
      <c r="F20" s="25">
        <f>BUSHEL!F20*TONELADA!$B$48</f>
        <v>292.1148</v>
      </c>
      <c r="G20" s="37">
        <f>BUSHEL!G20*TONELADA!$B$48</f>
        <v>290.2776</v>
      </c>
      <c r="H20" s="30"/>
      <c r="I20" s="27">
        <f>BUSHEL!I20*TONELADA!$E$48</f>
        <v>265.53716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250.59408</v>
      </c>
      <c r="D22" s="56"/>
      <c r="E22" s="25">
        <f>BUSHEL!E22*TONELADA!$B$48</f>
        <v>293.952</v>
      </c>
      <c r="F22" s="25">
        <f>BUSHEL!F22*TONELADA!$B$48</f>
        <v>292.1148</v>
      </c>
      <c r="G22" s="37">
        <f>BUSHEL!G22*TONELADA!$B$48</f>
        <v>290.2776</v>
      </c>
      <c r="H22" s="56"/>
      <c r="I22" s="27">
        <f>BUSHEL!I22*TONELADA!$E$48</f>
        <v>265.53716</v>
      </c>
    </row>
    <row r="23" spans="1:9" ht="19.5" customHeight="1">
      <c r="A23" s="23" t="s">
        <v>13</v>
      </c>
      <c r="B23" s="24"/>
      <c r="C23" s="36">
        <f>BUSHEL!C23*TONELADA!$B$48</f>
        <v>252.43128</v>
      </c>
      <c r="D23" s="56"/>
      <c r="E23" s="25">
        <f>BUSHEL!E23*TONELADA!$B$48</f>
        <v>292.84968</v>
      </c>
      <c r="F23" s="25">
        <f>BUSHEL!F23*TONELADA!$B$48</f>
        <v>291.01248</v>
      </c>
      <c r="G23" s="37">
        <f>BUSHEL!G23*TONELADA!$B$48</f>
        <v>289.17528</v>
      </c>
      <c r="H23" s="56"/>
      <c r="I23" s="27">
        <f>BUSHEL!I23*TONELADA!$E$48</f>
        <v>265.93084</v>
      </c>
    </row>
    <row r="24" spans="1:9" ht="19.5" customHeight="1">
      <c r="A24" s="17" t="s">
        <v>14</v>
      </c>
      <c r="B24" s="28">
        <f>BUSHEL!B24*TONELADA!$B$48</f>
        <v>228.54767999999999</v>
      </c>
      <c r="C24" s="36">
        <f>BUSHEL!C24*TONELADA!$B$48</f>
        <v>252.43128</v>
      </c>
      <c r="D24" s="38">
        <f>BUSHEL!D24*TONELADA!$B$48</f>
        <v>248.022</v>
      </c>
      <c r="E24" s="25">
        <f>BUSHEL!E24*TONELADA!$B$48</f>
        <v>292.84968</v>
      </c>
      <c r="F24" s="25">
        <f>BUSHEL!F24*TONELADA!$B$48</f>
        <v>291.01248</v>
      </c>
      <c r="G24" s="37">
        <f>BUSHEL!G24*TONELADA!$B$48</f>
        <v>289.17528</v>
      </c>
      <c r="H24" s="30">
        <f>BUSHEL!H24*$E$48</f>
        <v>243.88475999999997</v>
      </c>
      <c r="I24" s="27">
        <f>BUSHEL!I24*TONELADA!$E$48</f>
        <v>266.32452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234.97788</v>
      </c>
      <c r="C26" s="32"/>
      <c r="D26" s="38">
        <f>BUSHEL!D26*TONELADA!$B$48</f>
        <v>251.05338</v>
      </c>
      <c r="E26" s="31"/>
      <c r="F26" s="31"/>
      <c r="G26" s="39"/>
      <c r="H26" s="30">
        <f>BUSHEL!H26*$E$48</f>
        <v>247.23103999999998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240.85692</v>
      </c>
      <c r="C28" s="32"/>
      <c r="D28" s="38">
        <f>BUSHEL!D28*TONELADA!$B$48</f>
        <v>253.9929</v>
      </c>
      <c r="E28" s="31"/>
      <c r="F28" s="31"/>
      <c r="G28" s="39"/>
      <c r="H28" s="30">
        <f>BUSHEL!H28*$E$48</f>
        <v>249.59311999999997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246.91968</v>
      </c>
      <c r="C30" s="32"/>
      <c r="D30" s="38">
        <f>IF(BUSHEL!D30&gt;0,BUSHEL!D30*TONELADA!$B$48,"")</f>
        <v>259.32078</v>
      </c>
      <c r="E30" s="31"/>
      <c r="F30" s="31"/>
      <c r="G30" s="39"/>
      <c r="H30" s="30">
        <f>BUSHEL!H30*$E$48</f>
        <v>233.45224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254.17661999999999</v>
      </c>
      <c r="C33" s="36"/>
      <c r="D33" s="38">
        <f>IF(BUSHEL!D33&gt;0,BUSHEL!D33*TONELADA!$B$48,"")</f>
        <v>266.57772</v>
      </c>
      <c r="E33" s="36"/>
      <c r="F33" s="36"/>
      <c r="G33" s="40"/>
      <c r="H33" s="30">
        <f>BUSHEL!H33*$E$48</f>
        <v>224.00392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259.9638</v>
      </c>
      <c r="C35" s="32"/>
      <c r="D35" s="38">
        <f>IF(BUSHEL!D35&gt;0,BUSHEL!D35*TONELADA!$B$48,"")</f>
        <v>271.4463</v>
      </c>
      <c r="E35" s="32"/>
      <c r="F35" s="32"/>
      <c r="G35" s="39"/>
      <c r="H35" s="30">
        <f>BUSHEL!H35*$E$48</f>
        <v>228.82649999999998</v>
      </c>
      <c r="I35" s="31"/>
    </row>
    <row r="36" spans="1:9" ht="19.5" customHeight="1">
      <c r="A36" s="17" t="s">
        <v>16</v>
      </c>
      <c r="B36" s="28">
        <f>BUSHEL!B36*TONELADA!$B$48</f>
        <v>263.27076</v>
      </c>
      <c r="C36" s="32"/>
      <c r="D36" s="38">
        <f>IF(BUSHEL!D36&gt;0,BUSHEL!D36*TONELADA!$B$48,"")</f>
        <v>273.09978</v>
      </c>
      <c r="E36" s="32"/>
      <c r="F36" s="32"/>
      <c r="G36" s="39"/>
      <c r="H36" s="30">
        <f>BUSHEL!H36*$E$48</f>
        <v>231.77909999999997</v>
      </c>
      <c r="I36" s="31"/>
    </row>
    <row r="37" spans="1:9" ht="19.5" customHeight="1">
      <c r="A37" s="17" t="s">
        <v>18</v>
      </c>
      <c r="B37" s="28">
        <f>BUSHEL!B37*TONELADA!$B$48</f>
        <v>262.07658</v>
      </c>
      <c r="C37" s="32"/>
      <c r="D37" s="38">
        <f>IF(BUSHEL!D37&gt;0,BUSHEL!D37*TONELADA!$B$48,"")</f>
        <v>267.40446</v>
      </c>
      <c r="E37" s="32"/>
      <c r="F37" s="32"/>
      <c r="G37" s="39"/>
      <c r="H37" s="30">
        <f>BUSHEL!H37*$E$48</f>
        <v>233.94433999999998</v>
      </c>
      <c r="I37" s="31"/>
    </row>
    <row r="38" spans="1:9" ht="19.5" customHeight="1">
      <c r="A38" s="17" t="s">
        <v>20</v>
      </c>
      <c r="B38" s="28">
        <f>BUSHEL!B38*TONELADA!$B$48</f>
        <v>264.83238</v>
      </c>
      <c r="C38" s="32"/>
      <c r="D38" s="38">
        <f>IF(BUSHEL!D38&gt;0,BUSHEL!D38*TONELADA!$B$48,"")</f>
        <v>269.6091</v>
      </c>
      <c r="E38" s="32"/>
      <c r="F38" s="32"/>
      <c r="G38" s="39"/>
      <c r="H38" s="30">
        <f>BUSHEL!H38*$E$48</f>
        <v>225.18496</v>
      </c>
      <c r="I38" s="31"/>
    </row>
    <row r="39" spans="1:9" ht="19.5" customHeight="1">
      <c r="A39" s="17" t="s">
        <v>23</v>
      </c>
      <c r="B39" s="28">
        <f>BUSHEL!B39*TONELADA!$B$48</f>
        <v>267.86376</v>
      </c>
      <c r="C39" s="36"/>
      <c r="D39" s="38">
        <f>IF(BUSHEL!D39&gt;0,BUSHEL!D39*TONELADA!$B$48,"")</f>
        <v>272.54861999999997</v>
      </c>
      <c r="E39" s="36"/>
      <c r="F39" s="36"/>
      <c r="G39" s="40"/>
      <c r="H39" s="30">
        <f>BUSHEL!H39*$E$48</f>
        <v>218.88608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271.4463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271.4463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270.0684</v>
      </c>
      <c r="C43" s="32"/>
      <c r="D43" s="38"/>
      <c r="E43" s="32"/>
      <c r="F43" s="32"/>
      <c r="G43" s="39"/>
      <c r="H43" s="30">
        <f>BUSHEL!H43*$E$48</f>
        <v>227.15336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220.46079999999998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60</v>
      </c>
      <c r="C7" s="24" t="s">
        <v>129</v>
      </c>
    </row>
    <row r="8" spans="1:3" ht="15">
      <c r="A8" s="85" t="s">
        <v>128</v>
      </c>
      <c r="B8" s="63">
        <v>60</v>
      </c>
      <c r="C8" s="63" t="s">
        <v>129</v>
      </c>
    </row>
    <row r="9" spans="1:3" ht="15">
      <c r="A9" s="83" t="s">
        <v>37</v>
      </c>
      <c r="B9" s="24">
        <v>65</v>
      </c>
      <c r="C9" s="24" t="s">
        <v>129</v>
      </c>
    </row>
    <row r="10" spans="1:3" ht="15">
      <c r="A10" s="84" t="s">
        <v>38</v>
      </c>
      <c r="B10" s="63">
        <v>65</v>
      </c>
      <c r="C10" s="63" t="s">
        <v>129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125</v>
      </c>
      <c r="C8" s="70">
        <f>B8+B24</f>
        <v>120</v>
      </c>
      <c r="D8" s="24">
        <f>B8+B23</f>
        <v>115</v>
      </c>
      <c r="E8" s="24" t="s">
        <v>129</v>
      </c>
    </row>
    <row r="9" spans="1:5" ht="15">
      <c r="A9" s="87" t="s">
        <v>128</v>
      </c>
      <c r="B9" s="63">
        <v>125</v>
      </c>
      <c r="C9" s="63">
        <f>B9+B24</f>
        <v>120</v>
      </c>
      <c r="D9" s="63">
        <f>B9+B23</f>
        <v>115</v>
      </c>
      <c r="E9" s="63" t="s">
        <v>129</v>
      </c>
    </row>
    <row r="10" spans="1:5" ht="15">
      <c r="A10" t="s">
        <v>37</v>
      </c>
      <c r="B10" s="24">
        <v>122</v>
      </c>
      <c r="C10" s="70">
        <f>B10+B24</f>
        <v>117</v>
      </c>
      <c r="D10" s="24">
        <f>B10+B23</f>
        <v>112</v>
      </c>
      <c r="E10" s="24" t="s">
        <v>129</v>
      </c>
    </row>
    <row r="11" spans="1:5" ht="15">
      <c r="A11" s="88" t="s">
        <v>38</v>
      </c>
      <c r="B11" s="63">
        <v>122</v>
      </c>
      <c r="C11" s="93">
        <f>B11+B24</f>
        <v>117</v>
      </c>
      <c r="D11" s="92">
        <f>B11+B23</f>
        <v>112</v>
      </c>
      <c r="E11" s="63" t="s">
        <v>129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55</v>
      </c>
      <c r="C8" s="24" t="s">
        <v>129</v>
      </c>
    </row>
    <row r="9" spans="1:3" ht="15">
      <c r="A9" s="85" t="s">
        <v>128</v>
      </c>
      <c r="B9" s="63">
        <v>55</v>
      </c>
      <c r="C9" s="63" t="s">
        <v>129</v>
      </c>
    </row>
    <row r="10" spans="1:3" ht="15">
      <c r="A10" s="83" t="s">
        <v>37</v>
      </c>
      <c r="B10" s="24">
        <v>56</v>
      </c>
      <c r="C10" s="24" t="s">
        <v>129</v>
      </c>
    </row>
    <row r="11" spans="1:3" ht="15">
      <c r="A11" s="84" t="s">
        <v>38</v>
      </c>
      <c r="B11" s="63">
        <v>57</v>
      </c>
      <c r="C11" s="63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3" sqref="B3:M16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140</v>
      </c>
      <c r="E4" s="80">
        <v>622</v>
      </c>
      <c r="F4" t="s">
        <v>70</v>
      </c>
      <c r="G4" t="s">
        <v>69</v>
      </c>
      <c r="H4" t="s">
        <v>140</v>
      </c>
      <c r="I4" s="80">
        <v>675</v>
      </c>
      <c r="J4" t="s">
        <v>71</v>
      </c>
      <c r="K4" t="s">
        <v>72</v>
      </c>
      <c r="L4" t="s">
        <v>140</v>
      </c>
      <c r="M4" s="80">
        <v>619.5</v>
      </c>
    </row>
    <row r="5" spans="2:13" ht="15">
      <c r="B5" t="s">
        <v>73</v>
      </c>
      <c r="C5" t="s">
        <v>74</v>
      </c>
      <c r="D5" t="s">
        <v>140</v>
      </c>
      <c r="E5" s="80">
        <v>639.5</v>
      </c>
      <c r="F5" t="s">
        <v>75</v>
      </c>
      <c r="G5" t="s">
        <v>74</v>
      </c>
      <c r="H5" t="s">
        <v>140</v>
      </c>
      <c r="I5" s="80">
        <v>683.25</v>
      </c>
      <c r="J5" t="s">
        <v>76</v>
      </c>
      <c r="K5" t="s">
        <v>77</v>
      </c>
      <c r="L5" t="s">
        <v>140</v>
      </c>
      <c r="M5" s="80">
        <v>628</v>
      </c>
    </row>
    <row r="6" spans="2:13" ht="15">
      <c r="B6" t="s">
        <v>78</v>
      </c>
      <c r="C6" t="s">
        <v>79</v>
      </c>
      <c r="D6" t="s">
        <v>140</v>
      </c>
      <c r="E6" s="80">
        <v>655.5</v>
      </c>
      <c r="F6" t="s">
        <v>80</v>
      </c>
      <c r="G6" t="s">
        <v>79</v>
      </c>
      <c r="H6" t="s">
        <v>140</v>
      </c>
      <c r="I6" s="80">
        <v>691.25</v>
      </c>
      <c r="J6" t="s">
        <v>81</v>
      </c>
      <c r="K6" t="s">
        <v>82</v>
      </c>
      <c r="L6" t="s">
        <v>140</v>
      </c>
      <c r="M6" s="80">
        <v>634</v>
      </c>
    </row>
    <row r="7" spans="2:13" ht="15">
      <c r="B7" t="s">
        <v>83</v>
      </c>
      <c r="C7" t="s">
        <v>84</v>
      </c>
      <c r="D7" t="s">
        <v>140</v>
      </c>
      <c r="E7" s="80">
        <v>672</v>
      </c>
      <c r="F7" t="s">
        <v>85</v>
      </c>
      <c r="G7" t="s">
        <v>84</v>
      </c>
      <c r="H7" t="s">
        <v>140</v>
      </c>
      <c r="I7" s="80">
        <v>705.75</v>
      </c>
      <c r="J7" t="s">
        <v>86</v>
      </c>
      <c r="K7" t="s">
        <v>87</v>
      </c>
      <c r="L7" t="s">
        <v>140</v>
      </c>
      <c r="M7" s="80">
        <v>593</v>
      </c>
    </row>
    <row r="8" spans="2:13" ht="15">
      <c r="B8" t="s">
        <v>88</v>
      </c>
      <c r="C8" t="s">
        <v>89</v>
      </c>
      <c r="D8" t="s">
        <v>140</v>
      </c>
      <c r="E8" s="80">
        <v>691.75</v>
      </c>
      <c r="F8" t="s">
        <v>90</v>
      </c>
      <c r="G8" t="s">
        <v>89</v>
      </c>
      <c r="H8" t="s">
        <v>140</v>
      </c>
      <c r="I8" s="80">
        <v>725.5</v>
      </c>
      <c r="J8" t="s">
        <v>91</v>
      </c>
      <c r="K8" t="s">
        <v>92</v>
      </c>
      <c r="L8" t="s">
        <v>140</v>
      </c>
      <c r="M8" s="80">
        <v>569</v>
      </c>
    </row>
    <row r="9" spans="2:13" ht="15">
      <c r="B9" t="s">
        <v>93</v>
      </c>
      <c r="C9" t="s">
        <v>94</v>
      </c>
      <c r="D9" t="s">
        <v>140</v>
      </c>
      <c r="E9" s="80">
        <v>707.5</v>
      </c>
      <c r="F9" t="s">
        <v>95</v>
      </c>
      <c r="G9" t="s">
        <v>94</v>
      </c>
      <c r="H9" t="s">
        <v>140</v>
      </c>
      <c r="I9" s="80">
        <v>738.75</v>
      </c>
      <c r="J9" t="s">
        <v>96</v>
      </c>
      <c r="K9" t="s">
        <v>97</v>
      </c>
      <c r="L9" t="s">
        <v>140</v>
      </c>
      <c r="M9" s="80">
        <v>581.25</v>
      </c>
    </row>
    <row r="10" spans="2:13" ht="15">
      <c r="B10" t="s">
        <v>98</v>
      </c>
      <c r="C10" t="s">
        <v>99</v>
      </c>
      <c r="D10" t="s">
        <v>140</v>
      </c>
      <c r="E10" s="80">
        <v>716.5</v>
      </c>
      <c r="F10" t="s">
        <v>100</v>
      </c>
      <c r="G10" t="s">
        <v>99</v>
      </c>
      <c r="H10" t="s">
        <v>140</v>
      </c>
      <c r="I10" s="80">
        <v>743.25</v>
      </c>
      <c r="J10" t="s">
        <v>101</v>
      </c>
      <c r="K10" t="s">
        <v>102</v>
      </c>
      <c r="L10" t="s">
        <v>140</v>
      </c>
      <c r="M10" s="80">
        <v>588.75</v>
      </c>
    </row>
    <row r="11" spans="2:13" ht="15">
      <c r="B11" t="s">
        <v>103</v>
      </c>
      <c r="C11" t="s">
        <v>104</v>
      </c>
      <c r="D11" t="s">
        <v>140</v>
      </c>
      <c r="E11" s="80">
        <v>713.25</v>
      </c>
      <c r="F11" t="s">
        <v>105</v>
      </c>
      <c r="G11" t="s">
        <v>104</v>
      </c>
      <c r="H11" t="s">
        <v>140</v>
      </c>
      <c r="I11" s="80">
        <v>727.75</v>
      </c>
      <c r="J11" t="s">
        <v>106</v>
      </c>
      <c r="K11" t="s">
        <v>107</v>
      </c>
      <c r="L11" t="s">
        <v>140</v>
      </c>
      <c r="M11" s="80">
        <v>594.25</v>
      </c>
    </row>
    <row r="12" spans="2:13" ht="15">
      <c r="B12" t="s">
        <v>123</v>
      </c>
      <c r="C12" t="s">
        <v>109</v>
      </c>
      <c r="D12" t="s">
        <v>140</v>
      </c>
      <c r="E12" s="80">
        <v>720.75</v>
      </c>
      <c r="F12" t="s">
        <v>108</v>
      </c>
      <c r="G12" t="s">
        <v>109</v>
      </c>
      <c r="H12" t="s">
        <v>140</v>
      </c>
      <c r="I12" s="80">
        <v>733.75</v>
      </c>
      <c r="J12" t="s">
        <v>110</v>
      </c>
      <c r="K12" t="s">
        <v>111</v>
      </c>
      <c r="L12" t="s">
        <v>140</v>
      </c>
      <c r="M12" s="80">
        <v>572</v>
      </c>
    </row>
    <row r="13" spans="2:13" ht="15">
      <c r="B13" t="s">
        <v>124</v>
      </c>
      <c r="C13" t="s">
        <v>130</v>
      </c>
      <c r="D13" t="s">
        <v>140</v>
      </c>
      <c r="E13" s="80">
        <v>729</v>
      </c>
      <c r="F13" t="s">
        <v>134</v>
      </c>
      <c r="G13" t="s">
        <v>130</v>
      </c>
      <c r="H13" t="s">
        <v>140</v>
      </c>
      <c r="I13" s="80">
        <v>741.75</v>
      </c>
      <c r="J13" t="s">
        <v>112</v>
      </c>
      <c r="K13" t="s">
        <v>113</v>
      </c>
      <c r="L13" t="s">
        <v>140</v>
      </c>
      <c r="M13" s="80">
        <v>556</v>
      </c>
    </row>
    <row r="14" spans="2:13" ht="15">
      <c r="B14" t="s">
        <v>125</v>
      </c>
      <c r="C14" t="s">
        <v>131</v>
      </c>
      <c r="D14" t="s">
        <v>140</v>
      </c>
      <c r="E14" s="80">
        <v>738.75</v>
      </c>
      <c r="F14" t="s">
        <v>135</v>
      </c>
      <c r="G14" t="s">
        <v>131</v>
      </c>
      <c r="H14" t="s">
        <v>138</v>
      </c>
      <c r="I14">
        <v>0</v>
      </c>
      <c r="J14" t="s">
        <v>114</v>
      </c>
      <c r="K14" t="s">
        <v>115</v>
      </c>
      <c r="L14" t="s">
        <v>140</v>
      </c>
      <c r="M14" s="80">
        <v>577</v>
      </c>
    </row>
    <row r="15" spans="2:13" ht="15">
      <c r="B15" t="s">
        <v>126</v>
      </c>
      <c r="C15" t="s">
        <v>132</v>
      </c>
      <c r="D15" t="s">
        <v>140</v>
      </c>
      <c r="E15" s="80">
        <v>738.75</v>
      </c>
      <c r="F15" t="s">
        <v>136</v>
      </c>
      <c r="G15" t="s">
        <v>132</v>
      </c>
      <c r="H15" t="s">
        <v>138</v>
      </c>
      <c r="I15">
        <v>0</v>
      </c>
      <c r="J15" t="s">
        <v>116</v>
      </c>
      <c r="K15" t="s">
        <v>117</v>
      </c>
      <c r="L15" t="s">
        <v>140</v>
      </c>
      <c r="M15" s="80">
        <v>560</v>
      </c>
    </row>
    <row r="16" spans="2:13" ht="15">
      <c r="B16" t="s">
        <v>127</v>
      </c>
      <c r="C16" t="s">
        <v>133</v>
      </c>
      <c r="D16" t="s">
        <v>140</v>
      </c>
      <c r="E16" s="80">
        <v>735</v>
      </c>
      <c r="F16" t="s">
        <v>137</v>
      </c>
      <c r="G16" t="s">
        <v>133</v>
      </c>
      <c r="H16" t="s">
        <v>138</v>
      </c>
      <c r="I16">
        <v>0</v>
      </c>
      <c r="J16"/>
      <c r="K16"/>
      <c r="L16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18" spans="2:13" ht="15">
      <c r="B18"/>
      <c r="C18"/>
      <c r="D18" s="79"/>
      <c r="E18" s="80"/>
      <c r="F18"/>
      <c r="G18"/>
      <c r="H18"/>
      <c r="I18"/>
      <c r="J18"/>
      <c r="K18"/>
      <c r="L18" s="79"/>
      <c r="M18" s="80"/>
    </row>
    <row r="22" spans="4:5" ht="15.75">
      <c r="D22" s="81" t="s">
        <v>118</v>
      </c>
      <c r="E22" s="81" t="s">
        <v>119</v>
      </c>
    </row>
    <row r="23" spans="3:9" ht="15.75">
      <c r="C23" s="81" t="s">
        <v>120</v>
      </c>
      <c r="D23" s="83" t="s">
        <v>139</v>
      </c>
      <c r="E23" s="64">
        <v>23</v>
      </c>
      <c r="F23" s="78" t="s">
        <v>121</v>
      </c>
      <c r="G23" t="s">
        <v>46</v>
      </c>
      <c r="H23" t="s">
        <v>122</v>
      </c>
      <c r="I23" s="78">
        <v>2011</v>
      </c>
    </row>
    <row r="28" spans="4:8" ht="15">
      <c r="D28" s="79"/>
      <c r="E28" s="82"/>
      <c r="G28" s="79"/>
      <c r="H28" s="82"/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7" ht="15">
      <c r="D39" s="79"/>
      <c r="E39" s="82"/>
      <c r="G39" s="79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2011-12-26T13:04:01Z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