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<sst xmlns="http://schemas.openxmlformats.org/spreadsheetml/2006/main" count="256" uniqueCount="141">
  <si>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</si>
  <si>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</si>
  <si>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</si>
  <si>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</si>
  <si>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</si>
  <si>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</si>
  <si>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</si>
  <si>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</si>
  <si>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</si>
  <si>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</si>
  <si>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</si>
  <si>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</si>
  <si>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</si>
  <si>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</si>
  <si>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</si>
  <si>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</si>
  <si>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</si>
  <si>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</si>
  <si>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</si>
  <si>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</si>
  <si>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</si>
  <si>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</si>
  <si>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</si>
  <si>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</si>
  <si>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</si>
  <si>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</si>
  <si>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</si>
  <si>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</si>
  <si>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</si>
  <si>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</si>
  <si>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</si>
  <si>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</si>
  <si>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</si>
  <si>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</si>
  <si>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</si>
  <si>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</si>
  <si>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</si>
  <si>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</si>
  <si>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</si>
  <si>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</si>
  <si>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</si>
  <si>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</si>
  <si>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</si>
  <si>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</si>
  <si>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</si>
  <si>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</si>
  <si>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</si>
  <si>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</si>
  <si>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</si>
  <si>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</si>
  <si>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</si>
  <si>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</si>
  <si>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</si>
  <si>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</si>
  <si>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</si>
  <si>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</si>
  <si>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</si>
  <si>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</si>
  <si>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</si>
  <si>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</si>
  <si>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</si>
  <si>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</si>
  <si>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</si>
  <si>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</si>
  <si>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</si>
  <si>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</si>
  <si>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</si>
  <si>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</si>
  <si>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</si>
  <si>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</si>
  <si>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</si>
  <si>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</si>
  <si>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</si>
  <si>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</si>
  <si>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</si>
  <si>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</si>
  <si>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</si>
  <si>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</si>
  <si>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</si>
  <si>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</si>
  <si>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</si>
  <si>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</si>
  <si>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</si>
  <si>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</si>
  <si>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</si>
  <si>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</si>
  <si>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</si>
  <si>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</si>
  <si>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</si>
  <si>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</si>
  <si>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</si>
  <si>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</si>
  <si>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</si>
  <si>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</si>
  <si>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</si>
  <si>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</si>
  <si>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</si>
  <si>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</si>
  <si>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</si>
  <si>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</si>
  <si>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</si>
  <si>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</si>
  <si>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</si>
  <si>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</si>
  <si>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</si>
  <si>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</si>
  <si>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</si>
  <si>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</si>
  <si>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</si>
  <si>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</si>
  <si>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</si>
  <si>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</si>
  <si>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</si>
  <si>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</si>
  <si>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</si>
  <si>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</si>
  <si>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</si>
  <si>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</si>
  <si>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</si>
  <si>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</si>
  <si>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</si>
  <si>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</si>
  <si>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</si>
  <si>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</si>
  <si>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</si>
  <si>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</si>
  <si>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</si>
  <si>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</si>
  <si>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</si>
  <si>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</si>
  <si>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</si>
  <si>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</si>
  <si>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</si>
  <si>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</si>
  <si>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</si>
  <si>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</si>
  <si>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</si>
  <si>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</si>
  <si>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Enero 2012</t>
  </si>
  <si>
    <t xml:space="preserve"> +H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</si>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</sst>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15" fontId="0" fillId="0" borderId="0" xfId="0" applyNumberFormat="1" applyAlignment="1">
      <alignment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Octubre</v>
      </c>
      <c r="E8" s="4">
        <f>Datos!I24</f>
        <v>2011</v>
      </c>
      <c r="F8" s="3"/>
      <c r="G8" s="3"/>
      <c r="H8" s="3" t="str">
        <f>Datos!D24</f>
        <v>Jueves</v>
      </c>
      <c r="I8" s="5">
        <f>Datos!E24</f>
        <v>27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>
        <f>B20+'Primas SRW'!B6</f>
        <v>729</v>
      </c>
      <c r="D19" s="29"/>
      <c r="E19" s="33">
        <f>D20+'Primas HRW'!B7</f>
        <v>848</v>
      </c>
      <c r="F19" s="34">
        <f>D20+'Primas HRW'!C7</f>
        <v>843</v>
      </c>
      <c r="G19" s="35">
        <f>D20+'Primas HRW'!D7</f>
        <v>838</v>
      </c>
      <c r="H19" s="30"/>
      <c r="I19" s="31">
        <f>H20+'Primas maíz'!B7</f>
        <v>721.5</v>
      </c>
    </row>
    <row r="20" spans="1:9" ht="19.5" customHeight="1">
      <c r="A20" s="17" t="s">
        <v>23</v>
      </c>
      <c r="B20" s="28">
        <f>Datos!E4</f>
        <v>644</v>
      </c>
      <c r="C20" s="36">
        <f>B20+'Primas SRW'!B7</f>
        <v>734</v>
      </c>
      <c r="D20" s="29">
        <f>Datos!I4</f>
        <v>738</v>
      </c>
      <c r="E20" s="25">
        <f>D20+'Primas HRW'!B8</f>
        <v>853</v>
      </c>
      <c r="F20" s="26">
        <f>D20+'Primas HRW'!C8</f>
        <v>848</v>
      </c>
      <c r="G20" s="37">
        <f>D20+'Primas HRW'!D8</f>
        <v>843</v>
      </c>
      <c r="H20" s="30">
        <f>Datos!M4</f>
        <v>651.5</v>
      </c>
      <c r="I20" s="27">
        <f>H20+'Primas maíz'!B8</f>
        <v>722.5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2">
        <f>B24+'Primas SRW'!B8</f>
        <v>744.75</v>
      </c>
      <c r="D22" s="56"/>
      <c r="E22" s="95">
        <f>$D$24+'Primas HRW'!B9</f>
        <v>852.5</v>
      </c>
      <c r="F22" s="95">
        <f>$D$24+'Primas HRW'!C9</f>
        <v>847.5</v>
      </c>
      <c r="G22" s="96">
        <f>$D$24+'Primas HRW'!D9</f>
        <v>842.5</v>
      </c>
      <c r="H22" s="90"/>
      <c r="I22" s="27">
        <f>H24+'Primas maíz'!B9</f>
        <v>728.5</v>
      </c>
    </row>
    <row r="23" spans="1:9" ht="19.5" customHeight="1">
      <c r="A23" s="23" t="s">
        <v>13</v>
      </c>
      <c r="B23" s="24"/>
      <c r="C23" s="92">
        <f>B24+'Primas SRW'!B9</f>
        <v>749.75</v>
      </c>
      <c r="D23" s="56"/>
      <c r="E23" s="95">
        <f>$D$24+'Primas HRW'!B10</f>
        <v>852.5</v>
      </c>
      <c r="F23" s="95">
        <f>$D$24+'Primas HRW'!C10</f>
        <v>847.5</v>
      </c>
      <c r="G23" s="96">
        <f>$D$24+'Primas HRW'!D10</f>
        <v>842.5</v>
      </c>
      <c r="H23" s="90"/>
      <c r="I23" s="27">
        <f>H24+'Primas maíz'!B10</f>
        <v>730.5</v>
      </c>
    </row>
    <row r="24" spans="1:9" ht="19.5" customHeight="1">
      <c r="A24" s="17" t="s">
        <v>14</v>
      </c>
      <c r="B24" s="31">
        <f>Datos!E5</f>
        <v>679.75</v>
      </c>
      <c r="C24" s="92">
        <f>B24+'Primas SRW'!B10</f>
        <v>754.75</v>
      </c>
      <c r="D24" s="38">
        <f>Datos!I5</f>
        <v>752.5</v>
      </c>
      <c r="E24" s="95">
        <f>$D$24+'Primas HRW'!B11</f>
        <v>857.5</v>
      </c>
      <c r="F24" s="95">
        <f>$D$24+'Primas HRW'!C11</f>
        <v>852.5</v>
      </c>
      <c r="G24" s="96">
        <f>$D$24+'Primas HRW'!D11</f>
        <v>847.5</v>
      </c>
      <c r="H24" s="30">
        <f>Datos!M5</f>
        <v>663.5</v>
      </c>
      <c r="I24" s="31">
        <f>H24+'Primas maíz'!B11</f>
        <v>732.5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702.25</v>
      </c>
      <c r="C26" s="32"/>
      <c r="D26" s="38">
        <f>Datos!I6</f>
        <v>762.25</v>
      </c>
      <c r="E26" s="31"/>
      <c r="F26" s="31"/>
      <c r="G26" s="39"/>
      <c r="H26" s="30">
        <f>Datos!M6</f>
        <v>668.75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718.25</v>
      </c>
      <c r="C28" s="32"/>
      <c r="D28" s="38">
        <f>Datos!I7</f>
        <v>770.75</v>
      </c>
      <c r="E28" s="31"/>
      <c r="F28" s="31"/>
      <c r="G28" s="39"/>
      <c r="H28" s="30">
        <f>Datos!M7</f>
        <v>671.75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740</v>
      </c>
      <c r="C30" s="32"/>
      <c r="D30" s="38">
        <f>Datos!I8</f>
        <v>785.5</v>
      </c>
      <c r="E30" s="31"/>
      <c r="F30" s="31"/>
      <c r="G30" s="39"/>
      <c r="H30" s="30">
        <f>Datos!M8</f>
        <v>632.25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756</v>
      </c>
      <c r="C33" s="36"/>
      <c r="D33" s="38">
        <f>Datos!I9</f>
        <v>804</v>
      </c>
      <c r="E33" s="36"/>
      <c r="F33" s="28"/>
      <c r="G33" s="40"/>
      <c r="H33" s="30">
        <f>Datos!M9</f>
        <v>613.25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772</v>
      </c>
      <c r="C35" s="32"/>
      <c r="D35" s="38">
        <f>Datos!I10</f>
        <v>813</v>
      </c>
      <c r="E35" s="32"/>
      <c r="F35" s="31"/>
      <c r="G35" s="39"/>
      <c r="H35" s="41">
        <f>Datos!M10</f>
        <v>623.25</v>
      </c>
      <c r="I35" s="31"/>
    </row>
    <row r="36" spans="1:9" ht="19.5" customHeight="1">
      <c r="A36" s="17" t="s">
        <v>16</v>
      </c>
      <c r="B36" s="31">
        <f>Datos!E11</f>
        <v>779.25</v>
      </c>
      <c r="C36" s="32"/>
      <c r="D36" s="38">
        <f>Datos!I11</f>
        <v>806</v>
      </c>
      <c r="E36" s="32"/>
      <c r="F36" s="31"/>
      <c r="G36" s="39"/>
      <c r="H36" s="41">
        <f>Datos!M11</f>
        <v>629.5</v>
      </c>
      <c r="I36" s="31"/>
    </row>
    <row r="37" spans="1:9" ht="19.5" customHeight="1">
      <c r="A37" s="17" t="s">
        <v>18</v>
      </c>
      <c r="B37" s="31">
        <f>Datos!E12</f>
        <v>761.5</v>
      </c>
      <c r="C37" s="32"/>
      <c r="D37" s="38">
        <f>Datos!I12</f>
        <v>787</v>
      </c>
      <c r="E37" s="32"/>
      <c r="F37" s="31"/>
      <c r="G37" s="39"/>
      <c r="H37" s="41">
        <f>Datos!M12</f>
        <v>633.75</v>
      </c>
      <c r="I37" s="31"/>
    </row>
    <row r="38" spans="1:9" ht="19.5" customHeight="1">
      <c r="A38" s="17" t="s">
        <v>20</v>
      </c>
      <c r="B38" s="31">
        <f>Datos!E13</f>
        <v>779</v>
      </c>
      <c r="C38" s="32"/>
      <c r="D38" s="38"/>
      <c r="E38" s="32"/>
      <c r="F38" s="31"/>
      <c r="G38" s="39"/>
      <c r="H38" s="41">
        <f>Datos!M13</f>
        <v>606.75</v>
      </c>
      <c r="I38" s="31"/>
    </row>
    <row r="39" spans="1:9" ht="19.5" customHeight="1">
      <c r="A39" s="17" t="s">
        <v>23</v>
      </c>
      <c r="B39" s="28">
        <f>Datos!E14</f>
        <v>789</v>
      </c>
      <c r="C39" s="36"/>
      <c r="D39" s="29"/>
      <c r="E39" s="36"/>
      <c r="F39" s="28"/>
      <c r="G39" s="40"/>
      <c r="H39" s="41">
        <f>Datos!M14</f>
        <v>590.25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789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789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787.25</v>
      </c>
      <c r="C43" s="32"/>
      <c r="D43" s="38"/>
      <c r="E43" s="32"/>
      <c r="F43" s="32"/>
      <c r="G43" s="39"/>
      <c r="H43" s="41">
        <f>Datos!M15</f>
        <v>610.25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598.25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Octubre</v>
      </c>
      <c r="E9" s="3">
        <f>BUSHEL!E8</f>
        <v>2011</v>
      </c>
      <c r="F9" s="3"/>
      <c r="G9" s="3"/>
      <c r="H9" s="3" t="str">
        <f>Datos!D24</f>
        <v>Jueves</v>
      </c>
      <c r="I9" s="5">
        <f>Datos!E24</f>
        <v>27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>
        <f>BUSHEL!C19*TONELADA!$B$48</f>
        <v>267.86376</v>
      </c>
      <c r="D19" s="38"/>
      <c r="E19" s="25">
        <f>BUSHEL!E19*TONELADA!$B$48</f>
        <v>311.58912</v>
      </c>
      <c r="F19" s="25">
        <f>BUSHEL!F19*TONELADA!$B$48</f>
        <v>309.75192</v>
      </c>
      <c r="G19" s="37">
        <f>BUSHEL!G19*TONELADA!$B$48</f>
        <v>307.91472</v>
      </c>
      <c r="H19" s="30"/>
      <c r="I19" s="27">
        <f>BUSHEL!I19*TONELADA!$E$48</f>
        <v>284.04012</v>
      </c>
    </row>
    <row r="20" spans="1:9" ht="19.5" customHeight="1">
      <c r="A20" s="17" t="s">
        <v>23</v>
      </c>
      <c r="B20" s="28">
        <f>BUSHEL!B20*TONELADA!$B$48</f>
        <v>236.63136</v>
      </c>
      <c r="C20" s="36">
        <f>BUSHEL!C20*TONELADA!$B$48</f>
        <v>269.70096</v>
      </c>
      <c r="D20" s="38">
        <f>BUSHEL!D20*TONELADA!$B$48</f>
        <v>271.17072</v>
      </c>
      <c r="E20" s="25">
        <f>BUSHEL!E20*TONELADA!$B$48</f>
        <v>313.42632</v>
      </c>
      <c r="F20" s="25">
        <f>BUSHEL!F20*TONELADA!$B$48</f>
        <v>311.58912</v>
      </c>
      <c r="G20" s="37">
        <f>BUSHEL!G20*TONELADA!$B$48</f>
        <v>309.75192</v>
      </c>
      <c r="H20" s="30">
        <f>BUSHEL!H20*$E$48</f>
        <v>256.48251999999997</v>
      </c>
      <c r="I20" s="27">
        <f>BUSHEL!I20*TONELADA!$E$48</f>
        <v>284.43379999999996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273.65094</v>
      </c>
      <c r="D22" s="56"/>
      <c r="E22" s="25">
        <f>BUSHEL!E22*TONELADA!$B$48</f>
        <v>313.2426</v>
      </c>
      <c r="F22" s="25">
        <f>BUSHEL!F22*TONELADA!$B$48</f>
        <v>311.4054</v>
      </c>
      <c r="G22" s="37">
        <f>BUSHEL!G22*TONELADA!$B$48</f>
        <v>309.5682</v>
      </c>
      <c r="H22" s="56"/>
      <c r="I22" s="27">
        <f>BUSHEL!I22*TONELADA!$E$48</f>
        <v>286.79587999999995</v>
      </c>
    </row>
    <row r="23" spans="1:9" ht="19.5" customHeight="1">
      <c r="A23" s="23" t="s">
        <v>13</v>
      </c>
      <c r="B23" s="24"/>
      <c r="C23" s="36">
        <f>BUSHEL!C23*TONELADA!$B$48</f>
        <v>275.48814</v>
      </c>
      <c r="D23" s="56"/>
      <c r="E23" s="25">
        <f>BUSHEL!E23*TONELADA!$B$48</f>
        <v>313.2426</v>
      </c>
      <c r="F23" s="25">
        <f>BUSHEL!F23*TONELADA!$B$48</f>
        <v>311.4054</v>
      </c>
      <c r="G23" s="37">
        <f>BUSHEL!G23*TONELADA!$B$48</f>
        <v>309.5682</v>
      </c>
      <c r="H23" s="56"/>
      <c r="I23" s="27">
        <f>BUSHEL!I23*TONELADA!$E$48</f>
        <v>287.58324</v>
      </c>
    </row>
    <row r="24" spans="1:9" ht="19.5" customHeight="1">
      <c r="A24" s="17" t="s">
        <v>14</v>
      </c>
      <c r="B24" s="28">
        <f>BUSHEL!B24*TONELADA!$B$48</f>
        <v>249.76734</v>
      </c>
      <c r="C24" s="36">
        <f>BUSHEL!C24*TONELADA!$B$48</f>
        <v>277.32534</v>
      </c>
      <c r="D24" s="38">
        <f>BUSHEL!D24*TONELADA!$B$48</f>
        <v>276.4986</v>
      </c>
      <c r="E24" s="25">
        <f>BUSHEL!E24*TONELADA!$B$48</f>
        <v>315.0798</v>
      </c>
      <c r="F24" s="25">
        <f>BUSHEL!F24*TONELADA!$B$48</f>
        <v>313.2426</v>
      </c>
      <c r="G24" s="37">
        <f>BUSHEL!G24*TONELADA!$B$48</f>
        <v>311.4054</v>
      </c>
      <c r="H24" s="30">
        <f>BUSHEL!H24*$E$48</f>
        <v>261.20668</v>
      </c>
      <c r="I24" s="27">
        <f>BUSHEL!I24*TONELADA!$E$48</f>
        <v>288.37059999999997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258.03474</v>
      </c>
      <c r="C26" s="32"/>
      <c r="D26" s="38">
        <f>BUSHEL!D26*TONELADA!$B$48</f>
        <v>280.08114</v>
      </c>
      <c r="E26" s="31"/>
      <c r="F26" s="31"/>
      <c r="G26" s="39"/>
      <c r="H26" s="30">
        <f>BUSHEL!H26*$E$48</f>
        <v>263.27349999999996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263.91378</v>
      </c>
      <c r="C28" s="32"/>
      <c r="D28" s="38">
        <f>BUSHEL!D28*TONELADA!$B$48</f>
        <v>283.20438</v>
      </c>
      <c r="E28" s="31"/>
      <c r="F28" s="31"/>
      <c r="G28" s="39"/>
      <c r="H28" s="30">
        <f>BUSHEL!H28*$E$48</f>
        <v>264.45454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271.9056</v>
      </c>
      <c r="C30" s="32"/>
      <c r="D30" s="38">
        <f>IF(BUSHEL!D30&gt;0,BUSHEL!D30*TONELADA!$B$48,"")</f>
        <v>288.62412</v>
      </c>
      <c r="E30" s="31"/>
      <c r="F30" s="31"/>
      <c r="G30" s="39"/>
      <c r="H30" s="30">
        <f>BUSHEL!H30*$E$48</f>
        <v>248.90418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277.78463999999997</v>
      </c>
      <c r="C33" s="36"/>
      <c r="D33" s="38">
        <f>IF(BUSHEL!D33&gt;0,BUSHEL!D33*TONELADA!$B$48,"")</f>
        <v>295.42176</v>
      </c>
      <c r="E33" s="36"/>
      <c r="F33" s="36"/>
      <c r="G33" s="40"/>
      <c r="H33" s="30">
        <f>BUSHEL!H33*$E$48</f>
        <v>241.42425999999998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283.66368</v>
      </c>
      <c r="C35" s="32"/>
      <c r="D35" s="38">
        <f>IF(BUSHEL!D35&gt;0,BUSHEL!D35*TONELADA!$B$48,"")</f>
        <v>298.72872</v>
      </c>
      <c r="E35" s="32"/>
      <c r="F35" s="32"/>
      <c r="G35" s="39"/>
      <c r="H35" s="41"/>
      <c r="I35" s="31"/>
    </row>
    <row r="36" spans="1:9" ht="19.5" customHeight="1">
      <c r="A36" s="17" t="s">
        <v>16</v>
      </c>
      <c r="B36" s="28">
        <f>BUSHEL!B36*TONELADA!$B$48</f>
        <v>286.32761999999997</v>
      </c>
      <c r="C36" s="32"/>
      <c r="D36" s="38">
        <f>IF(BUSHEL!D36&gt;0,BUSHEL!D36*TONELADA!$B$48,"")</f>
        <v>296.15664</v>
      </c>
      <c r="E36" s="32"/>
      <c r="F36" s="32"/>
      <c r="G36" s="39"/>
      <c r="H36" s="41"/>
      <c r="I36" s="31"/>
    </row>
    <row r="37" spans="1:9" ht="19.5" customHeight="1">
      <c r="A37" s="17" t="s">
        <v>18</v>
      </c>
      <c r="B37" s="28">
        <f>BUSHEL!B37*TONELADA!$B$48</f>
        <v>279.80556</v>
      </c>
      <c r="C37" s="32"/>
      <c r="D37" s="38">
        <f>IF(BUSHEL!D37&gt;0,BUSHEL!D37*TONELADA!$B$48,"")</f>
        <v>289.17528</v>
      </c>
      <c r="E37" s="32"/>
      <c r="F37" s="32"/>
      <c r="G37" s="39"/>
      <c r="H37" s="30">
        <f>BUSHEL!H37*$E$48</f>
        <v>249.4947</v>
      </c>
      <c r="I37" s="31"/>
    </row>
    <row r="38" spans="1:9" ht="19.5" customHeight="1">
      <c r="A38" s="17" t="s">
        <v>20</v>
      </c>
      <c r="B38" s="28">
        <f>BUSHEL!B38*TONELADA!$B$48</f>
        <v>286.23575999999997</v>
      </c>
      <c r="C38" s="32"/>
      <c r="D38" s="38"/>
      <c r="E38" s="32"/>
      <c r="F38" s="32"/>
      <c r="G38" s="39"/>
      <c r="H38" s="41"/>
      <c r="I38" s="31"/>
    </row>
    <row r="39" spans="1:9" ht="19.5" customHeight="1">
      <c r="A39" s="17" t="s">
        <v>23</v>
      </c>
      <c r="B39" s="28">
        <f>BUSHEL!B39*TONELADA!$B$48</f>
        <v>289.91016</v>
      </c>
      <c r="C39" s="36"/>
      <c r="D39" s="29"/>
      <c r="E39" s="36"/>
      <c r="F39" s="36"/>
      <c r="G39" s="40"/>
      <c r="H39" s="30">
        <f>BUSHEL!H39*$E$48</f>
        <v>232.36962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289.91016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289.91016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289.26714</v>
      </c>
      <c r="C43" s="32"/>
      <c r="D43" s="38"/>
      <c r="E43" s="32"/>
      <c r="F43" s="32"/>
      <c r="G43" s="39"/>
      <c r="H43" s="30">
        <f>BUSHEL!H43*$E$48</f>
        <v>240.24321999999998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235.51906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46</v>
      </c>
      <c r="B6" s="63">
        <v>85</v>
      </c>
      <c r="C6" s="63" t="s">
        <v>45</v>
      </c>
    </row>
    <row r="7" spans="1:3" ht="15">
      <c r="A7" s="64" t="s">
        <v>47</v>
      </c>
      <c r="B7" s="24">
        <v>90</v>
      </c>
      <c r="C7" s="24" t="s">
        <v>45</v>
      </c>
    </row>
    <row r="8" spans="1:3" ht="15">
      <c r="A8" s="85" t="s">
        <v>138</v>
      </c>
      <c r="B8" s="63">
        <v>65</v>
      </c>
      <c r="C8" s="63" t="s">
        <v>139</v>
      </c>
    </row>
    <row r="9" spans="1:3" ht="15">
      <c r="A9" s="83" t="s">
        <v>37</v>
      </c>
      <c r="B9" s="24">
        <v>70</v>
      </c>
      <c r="C9" s="24" t="s">
        <v>139</v>
      </c>
    </row>
    <row r="10" spans="1:3" ht="15">
      <c r="A10" s="84" t="s">
        <v>38</v>
      </c>
      <c r="B10" s="63">
        <v>75</v>
      </c>
      <c r="C10" s="63" t="s">
        <v>139</v>
      </c>
    </row>
    <row r="11" spans="1:3" ht="15">
      <c r="A11" s="83" t="s">
        <v>39</v>
      </c>
      <c r="B11" s="24"/>
      <c r="C11" s="24"/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53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54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46</v>
      </c>
      <c r="B7" s="63">
        <v>110</v>
      </c>
      <c r="C7" s="63">
        <f>B7+B24</f>
        <v>105</v>
      </c>
      <c r="D7" s="63">
        <f>B7+B23</f>
        <v>100</v>
      </c>
      <c r="E7" s="63" t="s">
        <v>45</v>
      </c>
    </row>
    <row r="8" spans="1:5" ht="15">
      <c r="A8" t="s">
        <v>47</v>
      </c>
      <c r="B8" s="24">
        <v>115</v>
      </c>
      <c r="C8" s="70">
        <f>B8+B24</f>
        <v>110</v>
      </c>
      <c r="D8" s="24">
        <f>B8+B23</f>
        <v>105</v>
      </c>
      <c r="E8" s="24" t="s">
        <v>45</v>
      </c>
    </row>
    <row r="9" spans="1:5" ht="15">
      <c r="A9" s="87" t="s">
        <v>138</v>
      </c>
      <c r="B9" s="63">
        <v>100</v>
      </c>
      <c r="C9" s="63">
        <f>B9+B24</f>
        <v>95</v>
      </c>
      <c r="D9" s="63">
        <f>B9+B23</f>
        <v>90</v>
      </c>
      <c r="E9" s="63" t="s">
        <v>139</v>
      </c>
    </row>
    <row r="10" spans="1:5" ht="15">
      <c r="A10" t="s">
        <v>37</v>
      </c>
      <c r="B10" s="24">
        <v>100</v>
      </c>
      <c r="C10" s="70">
        <f>B10+B24</f>
        <v>95</v>
      </c>
      <c r="D10" s="24">
        <f>B10+B23</f>
        <v>90</v>
      </c>
      <c r="E10" s="24" t="s">
        <v>139</v>
      </c>
    </row>
    <row r="11" spans="1:5" ht="15">
      <c r="A11" s="88" t="s">
        <v>38</v>
      </c>
      <c r="B11" s="63">
        <v>105</v>
      </c>
      <c r="C11" s="94">
        <f>B11+B24</f>
        <v>100</v>
      </c>
      <c r="D11" s="93">
        <f>B11+B23</f>
        <v>95</v>
      </c>
      <c r="E11" s="63" t="s">
        <v>139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55</v>
      </c>
      <c r="B16" s="83"/>
      <c r="C16" s="83"/>
      <c r="D16" s="83"/>
      <c r="E16" s="83"/>
    </row>
    <row r="22" ht="15">
      <c r="A22" t="s">
        <v>56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57</v>
      </c>
    </row>
    <row r="26" spans="1:2" ht="15">
      <c r="A26" s="71">
        <v>0.13</v>
      </c>
      <c r="B26" s="76" t="s">
        <v>58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8" sqref="B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59</v>
      </c>
      <c r="C2" s="55" t="s">
        <v>35</v>
      </c>
    </row>
    <row r="3" spans="2:3" ht="15.75">
      <c r="B3" s="60" t="s">
        <v>60</v>
      </c>
      <c r="C3" s="61" t="s">
        <v>36</v>
      </c>
    </row>
    <row r="4" spans="1:3" ht="15">
      <c r="A4" s="77" t="s">
        <v>61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46</v>
      </c>
      <c r="B7" s="63">
        <v>70</v>
      </c>
      <c r="C7" s="63" t="s">
        <v>45</v>
      </c>
    </row>
    <row r="8" spans="1:3" ht="15">
      <c r="A8" s="64" t="s">
        <v>47</v>
      </c>
      <c r="B8" s="24">
        <v>71</v>
      </c>
      <c r="C8" s="24" t="s">
        <v>45</v>
      </c>
    </row>
    <row r="9" spans="1:3" ht="15">
      <c r="A9" s="85" t="s">
        <v>138</v>
      </c>
      <c r="B9" s="63">
        <v>65</v>
      </c>
      <c r="C9" s="63" t="s">
        <v>139</v>
      </c>
    </row>
    <row r="10" spans="1:3" ht="15">
      <c r="A10" s="83" t="s">
        <v>37</v>
      </c>
      <c r="B10" s="24">
        <v>67</v>
      </c>
      <c r="C10" s="24" t="s">
        <v>139</v>
      </c>
    </row>
    <row r="11" spans="1:3" ht="15">
      <c r="A11" s="84" t="s">
        <v>38</v>
      </c>
      <c r="B11" s="63">
        <v>69</v>
      </c>
      <c r="C11" s="63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customWidth="1"/>
    <col min="3" max="3" width="16.77734375" style="78" customWidth="1"/>
    <col min="4" max="4" width="14.88671875" style="78" customWidth="1"/>
    <col min="5" max="5" width="6.88671875" style="78" customWidth="1"/>
    <col min="6" max="6" width="6.5546875" style="78" customWidth="1"/>
    <col min="7" max="7" width="17.10546875" style="78" customWidth="1"/>
    <col min="8" max="8" width="14.88671875" style="78" customWidth="1"/>
    <col min="9" max="9" width="7.99609375" style="78" customWidth="1"/>
    <col min="10" max="10" width="4.99609375" style="78" customWidth="1"/>
    <col min="11" max="11" width="16.3359375" style="78" customWidth="1"/>
    <col min="12" max="12" width="14.88671875" style="78" customWidth="1"/>
    <col min="13" max="13" width="6.88671875" style="78" customWidth="1"/>
    <col min="14" max="16384" width="11.5546875" style="78" customWidth="1"/>
  </cols>
  <sheetData>
    <row r="1" ht="15">
      <c r="A1" s="78" t="s">
        <v>62</v>
      </c>
    </row>
    <row r="2" spans="3:11" ht="15">
      <c r="C2" s="78" t="s">
        <v>63</v>
      </c>
      <c r="G2" s="78" t="s">
        <v>64</v>
      </c>
      <c r="K2" s="78" t="s">
        <v>65</v>
      </c>
    </row>
    <row r="3" spans="2:13" ht="15">
      <c r="B3"/>
      <c r="C3" t="s">
        <v>66</v>
      </c>
      <c r="D3" t="s">
        <v>67</v>
      </c>
      <c r="E3" t="s">
        <v>68</v>
      </c>
      <c r="F3"/>
      <c r="G3" t="s">
        <v>66</v>
      </c>
      <c r="H3" t="s">
        <v>67</v>
      </c>
      <c r="I3" t="s">
        <v>68</v>
      </c>
      <c r="J3"/>
      <c r="K3" t="s">
        <v>66</v>
      </c>
      <c r="L3" t="s">
        <v>67</v>
      </c>
      <c r="M3" t="s">
        <v>68</v>
      </c>
    </row>
    <row r="4" spans="2:13" ht="15">
      <c r="B4" t="s">
        <v>69</v>
      </c>
      <c r="C4" t="s">
        <v>70</v>
      </c>
      <c r="D4" s="91">
        <v>40843</v>
      </c>
      <c r="E4">
        <v>644</v>
      </c>
      <c r="F4" t="s">
        <v>71</v>
      </c>
      <c r="G4" t="s">
        <v>70</v>
      </c>
      <c r="H4" s="91">
        <v>40843</v>
      </c>
      <c r="I4">
        <v>738</v>
      </c>
      <c r="J4" t="s">
        <v>72</v>
      </c>
      <c r="K4" t="s">
        <v>73</v>
      </c>
      <c r="L4" s="91">
        <v>40843</v>
      </c>
      <c r="M4" s="80">
        <v>651.5</v>
      </c>
    </row>
    <row r="5" spans="2:13" ht="15">
      <c r="B5" t="s">
        <v>74</v>
      </c>
      <c r="C5" t="s">
        <v>75</v>
      </c>
      <c r="D5" s="91">
        <v>40843</v>
      </c>
      <c r="E5" s="80">
        <v>679.75</v>
      </c>
      <c r="F5" t="s">
        <v>76</v>
      </c>
      <c r="G5" t="s">
        <v>75</v>
      </c>
      <c r="H5" s="91">
        <v>40843</v>
      </c>
      <c r="I5" s="80">
        <v>752.5</v>
      </c>
      <c r="J5" t="s">
        <v>77</v>
      </c>
      <c r="K5" t="s">
        <v>78</v>
      </c>
      <c r="L5" s="91">
        <v>40843</v>
      </c>
      <c r="M5" s="80">
        <v>663.5</v>
      </c>
    </row>
    <row r="6" spans="2:13" ht="15">
      <c r="B6" t="s">
        <v>79</v>
      </c>
      <c r="C6" t="s">
        <v>80</v>
      </c>
      <c r="D6" s="91">
        <v>40843</v>
      </c>
      <c r="E6" s="80">
        <v>702.25</v>
      </c>
      <c r="F6" t="s">
        <v>81</v>
      </c>
      <c r="G6" t="s">
        <v>80</v>
      </c>
      <c r="H6" s="91">
        <v>40843</v>
      </c>
      <c r="I6" s="80">
        <v>762.25</v>
      </c>
      <c r="J6" t="s">
        <v>82</v>
      </c>
      <c r="K6" t="s">
        <v>83</v>
      </c>
      <c r="L6" s="91">
        <v>40843</v>
      </c>
      <c r="M6" s="80">
        <v>668.75</v>
      </c>
    </row>
    <row r="7" spans="2:13" ht="15">
      <c r="B7" t="s">
        <v>84</v>
      </c>
      <c r="C7" t="s">
        <v>85</v>
      </c>
      <c r="D7" s="91">
        <v>40843</v>
      </c>
      <c r="E7" s="80">
        <v>718.25</v>
      </c>
      <c r="F7" t="s">
        <v>86</v>
      </c>
      <c r="G7" t="s">
        <v>85</v>
      </c>
      <c r="H7" s="91">
        <v>40843</v>
      </c>
      <c r="I7" s="80">
        <v>770.75</v>
      </c>
      <c r="J7" t="s">
        <v>87</v>
      </c>
      <c r="K7" t="s">
        <v>88</v>
      </c>
      <c r="L7" s="91">
        <v>40843</v>
      </c>
      <c r="M7" s="80">
        <v>671.75</v>
      </c>
    </row>
    <row r="8" spans="2:13" ht="15">
      <c r="B8" t="s">
        <v>89</v>
      </c>
      <c r="C8" t="s">
        <v>90</v>
      </c>
      <c r="D8" s="91">
        <v>40843</v>
      </c>
      <c r="E8">
        <v>740</v>
      </c>
      <c r="F8" t="s">
        <v>91</v>
      </c>
      <c r="G8" t="s">
        <v>90</v>
      </c>
      <c r="H8" s="91">
        <v>40843</v>
      </c>
      <c r="I8" s="80">
        <v>785.5</v>
      </c>
      <c r="J8" t="s">
        <v>92</v>
      </c>
      <c r="K8" t="s">
        <v>93</v>
      </c>
      <c r="L8" s="91">
        <v>40843</v>
      </c>
      <c r="M8" s="80">
        <v>632.25</v>
      </c>
    </row>
    <row r="9" spans="2:13" ht="15">
      <c r="B9" t="s">
        <v>94</v>
      </c>
      <c r="C9" t="s">
        <v>95</v>
      </c>
      <c r="D9" s="91">
        <v>40843</v>
      </c>
      <c r="E9">
        <v>756</v>
      </c>
      <c r="F9" t="s">
        <v>96</v>
      </c>
      <c r="G9" t="s">
        <v>95</v>
      </c>
      <c r="H9" s="91">
        <v>40843</v>
      </c>
      <c r="I9">
        <v>804</v>
      </c>
      <c r="J9" t="s">
        <v>97</v>
      </c>
      <c r="K9" t="s">
        <v>98</v>
      </c>
      <c r="L9" s="91">
        <v>40843</v>
      </c>
      <c r="M9" s="80">
        <v>613.25</v>
      </c>
    </row>
    <row r="10" spans="2:13" ht="15">
      <c r="B10" t="s">
        <v>99</v>
      </c>
      <c r="C10" t="s">
        <v>100</v>
      </c>
      <c r="D10" s="91">
        <v>40843</v>
      </c>
      <c r="E10">
        <v>772</v>
      </c>
      <c r="F10" t="s">
        <v>101</v>
      </c>
      <c r="G10" t="s">
        <v>100</v>
      </c>
      <c r="H10" s="91">
        <v>40843</v>
      </c>
      <c r="I10">
        <v>813</v>
      </c>
      <c r="J10" t="s">
        <v>102</v>
      </c>
      <c r="K10" t="s">
        <v>103</v>
      </c>
      <c r="L10" s="91">
        <v>40843</v>
      </c>
      <c r="M10" s="80">
        <v>623.25</v>
      </c>
    </row>
    <row r="11" spans="2:13" ht="15">
      <c r="B11" t="s">
        <v>104</v>
      </c>
      <c r="C11" t="s">
        <v>105</v>
      </c>
      <c r="D11" s="91">
        <v>40843</v>
      </c>
      <c r="E11" s="80">
        <v>779.25</v>
      </c>
      <c r="F11" t="s">
        <v>106</v>
      </c>
      <c r="G11" t="s">
        <v>105</v>
      </c>
      <c r="H11" s="91">
        <v>40843</v>
      </c>
      <c r="I11">
        <v>806</v>
      </c>
      <c r="J11" t="s">
        <v>107</v>
      </c>
      <c r="K11" t="s">
        <v>108</v>
      </c>
      <c r="L11" s="91">
        <v>40843</v>
      </c>
      <c r="M11" s="80">
        <v>629.5</v>
      </c>
    </row>
    <row r="12" spans="2:13" ht="15">
      <c r="B12" t="s">
        <v>109</v>
      </c>
      <c r="C12" t="s">
        <v>110</v>
      </c>
      <c r="D12" s="91">
        <v>40843</v>
      </c>
      <c r="E12" s="80">
        <v>761.5</v>
      </c>
      <c r="F12" t="s">
        <v>111</v>
      </c>
      <c r="G12" t="s">
        <v>110</v>
      </c>
      <c r="H12" s="91">
        <v>40843</v>
      </c>
      <c r="I12">
        <v>787</v>
      </c>
      <c r="J12" t="s">
        <v>112</v>
      </c>
      <c r="K12" t="s">
        <v>113</v>
      </c>
      <c r="L12" s="91">
        <v>40843</v>
      </c>
      <c r="M12" s="80">
        <v>633.75</v>
      </c>
    </row>
    <row r="13" spans="2:13" ht="15">
      <c r="B13" t="s">
        <v>129</v>
      </c>
      <c r="C13" t="s">
        <v>115</v>
      </c>
      <c r="D13" s="91">
        <v>40843</v>
      </c>
      <c r="E13">
        <v>779</v>
      </c>
      <c r="F13" t="s">
        <v>114</v>
      </c>
      <c r="G13" t="s">
        <v>115</v>
      </c>
      <c r="H13" s="91">
        <v>40843</v>
      </c>
      <c r="I13">
        <v>793</v>
      </c>
      <c r="J13" t="s">
        <v>116</v>
      </c>
      <c r="K13" t="s">
        <v>117</v>
      </c>
      <c r="L13" s="91">
        <v>40843</v>
      </c>
      <c r="M13" s="80">
        <v>606.75</v>
      </c>
    </row>
    <row r="14" spans="2:13" ht="15">
      <c r="B14" t="s">
        <v>130</v>
      </c>
      <c r="C14" t="s">
        <v>131</v>
      </c>
      <c r="D14" s="91">
        <v>40843</v>
      </c>
      <c r="E14">
        <v>789</v>
      </c>
      <c r="F14"/>
      <c r="G14"/>
      <c r="H14"/>
      <c r="I14"/>
      <c r="J14" t="s">
        <v>118</v>
      </c>
      <c r="K14" t="s">
        <v>119</v>
      </c>
      <c r="L14" s="91">
        <v>40843</v>
      </c>
      <c r="M14" s="80">
        <v>590.25</v>
      </c>
    </row>
    <row r="15" spans="2:13" ht="15">
      <c r="B15" t="s">
        <v>132</v>
      </c>
      <c r="C15" t="s">
        <v>133</v>
      </c>
      <c r="D15" s="91">
        <v>40843</v>
      </c>
      <c r="E15">
        <v>789</v>
      </c>
      <c r="F15"/>
      <c r="G15"/>
      <c r="H15"/>
      <c r="I15"/>
      <c r="J15" t="s">
        <v>120</v>
      </c>
      <c r="K15" t="s">
        <v>121</v>
      </c>
      <c r="L15" s="91">
        <v>40843</v>
      </c>
      <c r="M15" s="80">
        <v>610.25</v>
      </c>
    </row>
    <row r="16" spans="2:13" ht="15">
      <c r="B16" t="s">
        <v>134</v>
      </c>
      <c r="C16" t="s">
        <v>135</v>
      </c>
      <c r="D16" s="91">
        <v>40843</v>
      </c>
      <c r="E16">
        <v>789</v>
      </c>
      <c r="F16"/>
      <c r="G16"/>
      <c r="H16"/>
      <c r="I16"/>
      <c r="J16" t="s">
        <v>122</v>
      </c>
      <c r="K16" t="s">
        <v>123</v>
      </c>
      <c r="L16" s="91">
        <v>40843</v>
      </c>
      <c r="M16" s="80">
        <v>598.25</v>
      </c>
    </row>
    <row r="17" spans="2:13" ht="15">
      <c r="B17" t="s">
        <v>136</v>
      </c>
      <c r="C17" t="s">
        <v>137</v>
      </c>
      <c r="D17" s="91">
        <v>40843</v>
      </c>
      <c r="E17" s="80">
        <v>787.25</v>
      </c>
      <c r="F17"/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124</v>
      </c>
      <c r="E23" s="81" t="s">
        <v>125</v>
      </c>
    </row>
    <row r="24" spans="3:9" ht="15.75">
      <c r="C24" s="81" t="s">
        <v>126</v>
      </c>
      <c r="D24" s="83" t="s">
        <v>140</v>
      </c>
      <c r="E24" s="64">
        <v>27</v>
      </c>
      <c r="F24" s="78" t="s">
        <v>127</v>
      </c>
      <c r="G24" t="s">
        <v>44</v>
      </c>
      <c r="H24" t="s">
        <v>128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2011-10-28T11:55:57Z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