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<sst xmlns="http://schemas.openxmlformats.org/spreadsheetml/2006/main" count="318" uniqueCount="151">
  <si>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</si>
  <si>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</si>
  <si>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</si>
  <si>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</si>
  <si>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</si>
  <si>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</si>
  <si>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</si>
  <si>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</si>
  <si>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</si>
  <si>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</si>
  <si>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</si>
  <si>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</si>
  <si>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</si>
  <si>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</si>
  <si>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</si>
  <si>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</si>
  <si>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</si>
  <si>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</si>
  <si>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</si>
  <si>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</si>
  <si>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</si>
  <si>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</si>
  <si>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</si>
  <si>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</si>
  <si>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</si>
  <si>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</si>
  <si>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</si>
  <si>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</si>
  <si>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</si>
  <si>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</si>
  <si>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</si>
  <si>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</si>
  <si>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</si>
  <si>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</si>
  <si>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</si>
  <si>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</si>
  <si>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</si>
  <si>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</si>
  <si>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</si>
  <si>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</si>
  <si>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</si>
  <si>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</si>
  <si>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</si>
  <si>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</si>
  <si>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</si>
  <si>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</si>
  <si>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</si>
  <si>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</si>
  <si>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</si>
  <si>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</si>
  <si>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</si>
  <si>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</si>
  <si>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</si>
  <si>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</si>
  <si>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</si>
  <si>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</si>
  <si>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</si>
  <si>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</si>
  <si>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</si>
  <si>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</si>
  <si>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</si>
  <si>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</si>
  <si>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</si>
  <si>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</si>
  <si>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</si>
  <si>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</si>
  <si>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</si>
  <si>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</si>
  <si>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</si>
  <si>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</si>
  <si>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</si>
  <si>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</si>
  <si>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</si>
  <si>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</si>
  <si>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</si>
  <si>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</si>
  <si>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</si>
  <si>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</si>
  <si>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</si>
  <si>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</si>
  <si>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</si>
  <si>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</si>
  <si>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</si>
  <si>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</si>
  <si>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</si>
  <si>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</si>
  <si>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</si>
  <si>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</si>
  <si>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</si>
  <si>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</si>
  <si>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</si>
  <si>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</si>
  <si>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</si>
  <si>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</si>
  <si>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</si>
  <si>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</si>
  <si>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</si>
  <si>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</si>
  <si>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</si>
  <si>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</si>
  <si>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</si>
  <si>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</si>
  <si>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</si>
  <si>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</si>
  <si>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</si>
  <si>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</si>
  <si>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</si>
  <si>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</si>
  <si>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</si>
  <si>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</si>
  <si>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</si>
  <si>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</si>
  <si>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</si>
  <si>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</si>
  <si>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</si>
  <si>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</si>
  <si>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</si>
  <si>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</si>
  <si>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</si>
  <si>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</si>
  <si>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</si>
  <si>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</si>
  <si>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</si>
  <si>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</si>
  <si>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</si>
  <si>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</si>
  <si>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</si>
  <si>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</si>
  <si>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</si>
  <si>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</si>
  <si>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</si>
  <si>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</si>
  <si>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</si>
  <si>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</si>
  <si>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</si>
  <si>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</si>
  <si>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</si>
  <si>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</si>
  <si>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</si>
  <si>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27 DEC 2011</t>
  </si>
  <si>
    <t>Martes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</si>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</sst>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39700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Diciembre</v>
      </c>
      <c r="E8" s="4">
        <f>Datos!I26</f>
        <v>2011</v>
      </c>
      <c r="F8" s="3"/>
      <c r="G8" s="3"/>
      <c r="H8" s="3" t="str">
        <f>Datos!D26</f>
        <v>Martes</v>
      </c>
      <c r="I8" s="5">
        <f>Datos!E26</f>
        <v>27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/>
      <c r="D19" s="29"/>
      <c r="E19" s="33"/>
      <c r="F19" s="34"/>
      <c r="G19" s="35"/>
      <c r="H19" s="30"/>
      <c r="I19" s="31"/>
    </row>
    <row r="20" spans="1:9" ht="19.5" customHeight="1">
      <c r="A20" s="17" t="s">
        <v>23</v>
      </c>
      <c r="B20" s="28"/>
      <c r="C20" s="91">
        <f>B24+'Primas SRW'!B7</f>
        <v>709.75</v>
      </c>
      <c r="D20" s="29"/>
      <c r="E20" s="25">
        <f>D24+'Primas HRW'!B8</f>
        <v>820.75</v>
      </c>
      <c r="F20" s="26">
        <f>D24+'Primas HRW'!C8</f>
        <v>815.75</v>
      </c>
      <c r="G20" s="37">
        <f>D24+'Primas HRW'!D8</f>
        <v>810.75</v>
      </c>
      <c r="H20" s="30"/>
      <c r="I20" s="27">
        <f>H24+'Primas maíz'!B8</f>
        <v>693.25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704.75</v>
      </c>
      <c r="D22" s="56"/>
      <c r="E22" s="94">
        <f>$D$24+'Primas HRW'!B9</f>
        <v>820.75</v>
      </c>
      <c r="F22" s="94">
        <f>$D$24+'Primas HRW'!C9</f>
        <v>815.75</v>
      </c>
      <c r="G22" s="95">
        <f>$D$24+'Primas HRW'!D9</f>
        <v>810.75</v>
      </c>
      <c r="H22" s="90"/>
      <c r="I22" s="27">
        <f>H24+'Primas maíz'!B9</f>
        <v>693.25</v>
      </c>
    </row>
    <row r="23" spans="1:9" ht="19.5" customHeight="1">
      <c r="A23" s="23" t="s">
        <v>13</v>
      </c>
      <c r="B23" s="24"/>
      <c r="C23" s="91">
        <f>B24+'Primas SRW'!B9</f>
        <v>709.75</v>
      </c>
      <c r="D23" s="56"/>
      <c r="E23" s="94">
        <f>$D$24+'Primas HRW'!B10</f>
        <v>817.75</v>
      </c>
      <c r="F23" s="94">
        <f>$D$24+'Primas HRW'!C10</f>
        <v>812.75</v>
      </c>
      <c r="G23" s="95">
        <f>$D$24+'Primas HRW'!D10</f>
        <v>807.75</v>
      </c>
      <c r="H23" s="90"/>
      <c r="I23" s="27">
        <f>H24+'Primas maíz'!B10</f>
        <v>695.25</v>
      </c>
    </row>
    <row r="24" spans="1:9" ht="19.5" customHeight="1">
      <c r="A24" s="17" t="s">
        <v>14</v>
      </c>
      <c r="B24" s="31">
        <f>Datos!E4</f>
        <v>644.75</v>
      </c>
      <c r="C24" s="91">
        <f>B24+'Primas SRW'!B10</f>
        <v>709.75</v>
      </c>
      <c r="D24" s="38">
        <f>Datos!I4</f>
        <v>695.75</v>
      </c>
      <c r="E24" s="94">
        <f>$D$24+'Primas HRW'!B11</f>
        <v>817.75</v>
      </c>
      <c r="F24" s="94">
        <f>$D$24+'Primas HRW'!C11</f>
        <v>812.75</v>
      </c>
      <c r="G24" s="95">
        <f>$D$24+'Primas HRW'!D11</f>
        <v>807.75</v>
      </c>
      <c r="H24" s="30">
        <f>Datos!M4</f>
        <v>633.25</v>
      </c>
      <c r="I24" s="31">
        <f>H24+'Primas maíz'!B11</f>
        <v>696.25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Datos!E5</f>
        <v>662</v>
      </c>
      <c r="C26" s="32"/>
      <c r="D26" s="38">
        <f>Datos!I5</f>
        <v>704.5</v>
      </c>
      <c r="E26" s="31"/>
      <c r="F26" s="31"/>
      <c r="G26" s="39"/>
      <c r="H26" s="30">
        <f>Datos!M5</f>
        <v>641.25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Datos!E6</f>
        <v>676</v>
      </c>
      <c r="C28" s="32"/>
      <c r="D28" s="38">
        <f>Datos!I6</f>
        <v>712.25</v>
      </c>
      <c r="E28" s="31"/>
      <c r="F28" s="31"/>
      <c r="G28" s="39"/>
      <c r="H28" s="30">
        <f>Datos!M6</f>
        <v>647.25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Datos!E7</f>
        <v>692.25</v>
      </c>
      <c r="C30" s="32"/>
      <c r="D30" s="38">
        <f>Datos!I7</f>
        <v>726.25</v>
      </c>
      <c r="E30" s="31"/>
      <c r="F30" s="31"/>
      <c r="G30" s="39"/>
      <c r="H30" s="30">
        <f>Datos!M7</f>
        <v>601.25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Datos!E8</f>
        <v>711</v>
      </c>
      <c r="C33" s="36"/>
      <c r="D33" s="38">
        <f>Datos!I8</f>
        <v>745.75</v>
      </c>
      <c r="E33" s="36"/>
      <c r="F33" s="28"/>
      <c r="G33" s="40"/>
      <c r="H33" s="30">
        <f>Datos!M8</f>
        <v>577.25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Datos!E9</f>
        <v>726.5</v>
      </c>
      <c r="C35" s="32"/>
      <c r="D35" s="38">
        <f>Datos!I9</f>
        <v>757.75</v>
      </c>
      <c r="E35" s="32"/>
      <c r="F35" s="31"/>
      <c r="G35" s="39"/>
      <c r="H35" s="41">
        <f>Datos!M9</f>
        <v>589</v>
      </c>
      <c r="I35" s="31"/>
    </row>
    <row r="36" spans="1:9" ht="19.5" customHeight="1">
      <c r="A36" s="17" t="s">
        <v>16</v>
      </c>
      <c r="B36" s="31">
        <f>Datos!E10</f>
        <v>735.25</v>
      </c>
      <c r="C36" s="32"/>
      <c r="D36" s="38">
        <f>Datos!I10</f>
        <v>763.75</v>
      </c>
      <c r="E36" s="32"/>
      <c r="F36" s="31"/>
      <c r="G36" s="39"/>
      <c r="H36" s="41">
        <f>Datos!M10</f>
        <v>596.25</v>
      </c>
      <c r="I36" s="31"/>
    </row>
    <row r="37" spans="1:9" ht="19.5" customHeight="1">
      <c r="A37" s="17" t="s">
        <v>18</v>
      </c>
      <c r="B37" s="31">
        <f>Datos!E11</f>
        <v>729.75</v>
      </c>
      <c r="C37" s="32"/>
      <c r="D37" s="38">
        <f>Datos!I11</f>
        <v>742.75</v>
      </c>
      <c r="E37" s="32"/>
      <c r="F37" s="31"/>
      <c r="G37" s="39"/>
      <c r="H37" s="41">
        <f>Datos!M11</f>
        <v>601.5</v>
      </c>
      <c r="I37" s="31"/>
    </row>
    <row r="38" spans="1:9" ht="19.5" customHeight="1">
      <c r="A38" s="17" t="s">
        <v>20</v>
      </c>
      <c r="B38" s="31">
        <f>Datos!E12</f>
        <v>739.25</v>
      </c>
      <c r="C38" s="32"/>
      <c r="D38" s="38">
        <f>Datos!I12</f>
        <v>748.75</v>
      </c>
      <c r="E38" s="32"/>
      <c r="F38" s="31"/>
      <c r="G38" s="39"/>
      <c r="H38" s="41">
        <f>Datos!M12</f>
        <v>579</v>
      </c>
      <c r="I38" s="31"/>
    </row>
    <row r="39" spans="1:9" ht="19.5" customHeight="1">
      <c r="A39" s="17" t="s">
        <v>23</v>
      </c>
      <c r="B39" s="28">
        <f>Datos!E13</f>
        <v>747.75</v>
      </c>
      <c r="C39" s="36"/>
      <c r="D39" s="38">
        <f>Datos!I13</f>
        <v>756.75</v>
      </c>
      <c r="E39" s="36"/>
      <c r="F39" s="28"/>
      <c r="G39" s="40"/>
      <c r="H39" s="41">
        <f>Datos!M13</f>
        <v>562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13" ht="19.5" customHeight="1">
      <c r="A41" s="17" t="s">
        <v>14</v>
      </c>
      <c r="B41" s="28">
        <f>Datos!E14</f>
        <v>752.75</v>
      </c>
      <c r="C41" s="32"/>
      <c r="D41" s="38"/>
      <c r="E41" s="32"/>
      <c r="F41" s="32"/>
      <c r="G41" s="39"/>
      <c r="H41" s="42">
        <f>Datos!M14</f>
        <v>572</v>
      </c>
      <c r="I41" s="31"/>
      <c r="J41"/>
      <c r="K41"/>
      <c r="L41"/>
      <c r="M41"/>
    </row>
    <row r="42" spans="1:13" ht="19.5" customHeight="1">
      <c r="A42" s="17" t="s">
        <v>16</v>
      </c>
      <c r="B42" s="28">
        <f>Datos!E15</f>
        <v>752.75</v>
      </c>
      <c r="C42" s="32"/>
      <c r="D42" s="38"/>
      <c r="E42" s="32"/>
      <c r="F42" s="32"/>
      <c r="G42" s="39"/>
      <c r="H42" s="42">
        <f>Datos!M15</f>
        <v>578</v>
      </c>
      <c r="I42" s="31"/>
      <c r="J42"/>
      <c r="K42"/>
      <c r="L42"/>
      <c r="M42"/>
    </row>
    <row r="43" spans="1:13" ht="19.5" customHeight="1">
      <c r="A43" s="17" t="s">
        <v>18</v>
      </c>
      <c r="B43" s="28">
        <f>Datos!E16</f>
        <v>745.25</v>
      </c>
      <c r="C43" s="32"/>
      <c r="D43" s="38"/>
      <c r="E43" s="32"/>
      <c r="F43" s="32"/>
      <c r="G43" s="39"/>
      <c r="H43" s="41">
        <f>Datos!M16</f>
        <v>582</v>
      </c>
      <c r="I43" s="31"/>
      <c r="J43"/>
      <c r="K43"/>
      <c r="L43"/>
      <c r="M43"/>
    </row>
    <row r="44" spans="1:13" ht="19.5" customHeight="1">
      <c r="A44" s="17" t="s">
        <v>20</v>
      </c>
      <c r="B44" s="28"/>
      <c r="C44" s="32"/>
      <c r="D44" s="38"/>
      <c r="E44" s="32"/>
      <c r="F44" s="32"/>
      <c r="G44" s="39"/>
      <c r="H44" s="41">
        <f>Datos!M17</f>
        <v>571.5</v>
      </c>
      <c r="I44" s="31"/>
      <c r="J44"/>
      <c r="K44"/>
      <c r="L44"/>
      <c r="M44" s="80"/>
    </row>
    <row r="45" spans="1:13" ht="19.5" customHeight="1">
      <c r="A45" s="17" t="s">
        <v>23</v>
      </c>
      <c r="B45" s="28"/>
      <c r="C45" s="36"/>
      <c r="D45" s="29"/>
      <c r="E45" s="36"/>
      <c r="F45" s="36"/>
      <c r="G45" s="40"/>
      <c r="H45" s="41">
        <f>Datos!M18</f>
        <v>564.5</v>
      </c>
      <c r="I45" s="28"/>
      <c r="J45"/>
      <c r="K45"/>
      <c r="L45"/>
      <c r="M45" s="80"/>
    </row>
    <row r="46" spans="1:13" ht="19.5" customHeight="1">
      <c r="A46" s="17">
        <v>2015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80"/>
    </row>
    <row r="47" spans="1:13" ht="19.5" customHeight="1">
      <c r="A47" s="17" t="s">
        <v>14</v>
      </c>
      <c r="B47" s="28"/>
      <c r="C47" s="32"/>
      <c r="D47" s="38"/>
      <c r="E47" s="32"/>
      <c r="F47" s="32"/>
      <c r="G47" s="39"/>
      <c r="H47" s="42"/>
      <c r="I47" s="31"/>
      <c r="J47"/>
      <c r="K47"/>
      <c r="L47"/>
      <c r="M47" s="80"/>
    </row>
    <row r="48" spans="1:9" ht="19.5" customHeight="1">
      <c r="A48" s="17" t="s">
        <v>16</v>
      </c>
      <c r="B48" s="28"/>
      <c r="C48" s="32"/>
      <c r="D48" s="38"/>
      <c r="E48" s="32"/>
      <c r="F48" s="32"/>
      <c r="G48" s="39"/>
      <c r="H48" s="42"/>
      <c r="I48" s="31"/>
    </row>
    <row r="49" spans="1:9" ht="19.5" customHeight="1">
      <c r="A49" s="17" t="s">
        <v>18</v>
      </c>
      <c r="B49" s="28"/>
      <c r="C49" s="32"/>
      <c r="D49" s="38"/>
      <c r="E49" s="32"/>
      <c r="F49" s="32"/>
      <c r="G49" s="39"/>
      <c r="H49" s="41">
        <f>Datos!M19</f>
        <v>584.5</v>
      </c>
      <c r="I49" s="31"/>
    </row>
    <row r="50" spans="1:9" ht="19.5" customHeight="1">
      <c r="A50" s="17" t="s">
        <v>20</v>
      </c>
      <c r="B50" s="28"/>
      <c r="C50" s="32"/>
      <c r="D50" s="38"/>
      <c r="E50" s="32"/>
      <c r="F50" s="32"/>
      <c r="G50" s="39"/>
      <c r="H50" s="42"/>
      <c r="I50" s="31"/>
    </row>
    <row r="51" spans="1:9" ht="19.5" customHeight="1">
      <c r="A51" s="17" t="s">
        <v>23</v>
      </c>
      <c r="B51" s="28"/>
      <c r="C51" s="36"/>
      <c r="D51" s="29"/>
      <c r="E51" s="36"/>
      <c r="F51" s="36"/>
      <c r="G51" s="40"/>
      <c r="H51" s="41">
        <f>Datos!M20</f>
        <v>562.5</v>
      </c>
      <c r="I51" s="28"/>
    </row>
    <row r="54" spans="1:9" ht="15.75">
      <c r="A54" s="43" t="s">
        <v>24</v>
      </c>
      <c r="B54" s="44"/>
      <c r="C54" s="44"/>
      <c r="D54" s="44"/>
      <c r="E54" s="44"/>
      <c r="F54" s="44"/>
      <c r="G54" s="44"/>
      <c r="H54" s="46"/>
      <c r="I54" s="46"/>
    </row>
    <row r="55" ht="15">
      <c r="A55" s="45" t="s">
        <v>25</v>
      </c>
    </row>
    <row r="56" spans="1:8" ht="15.75">
      <c r="A56" s="45" t="s">
        <v>26</v>
      </c>
      <c r="D56" s="1" t="s">
        <v>27</v>
      </c>
      <c r="H56" s="49"/>
    </row>
    <row r="57" spans="1:8" ht="15.75">
      <c r="A57" s="46" t="s">
        <v>28</v>
      </c>
      <c r="B57" s="46"/>
      <c r="C57" s="46"/>
      <c r="D57" s="46"/>
      <c r="E57" s="46"/>
      <c r="F57" s="46"/>
      <c r="G57" s="46"/>
      <c r="H57" s="52"/>
    </row>
    <row r="58" ht="15">
      <c r="H58" s="52"/>
    </row>
    <row r="59" spans="1:8" ht="15.75">
      <c r="A59" s="47" t="s">
        <v>29</v>
      </c>
      <c r="E59" s="48" t="s">
        <v>30</v>
      </c>
      <c r="F59" s="48"/>
      <c r="G59" s="48"/>
      <c r="H59" s="54"/>
    </row>
    <row r="60" spans="5:8" ht="15">
      <c r="E60" s="50">
        <v>0.11</v>
      </c>
      <c r="F60" s="51">
        <f>'Primas HRW'!B23</f>
        <v>-10</v>
      </c>
      <c r="G60" s="51"/>
      <c r="H60" s="54"/>
    </row>
    <row r="61" spans="5:7" ht="15">
      <c r="E61" s="53">
        <v>0.115</v>
      </c>
      <c r="F61" s="51">
        <f>'Primas HRW'!B24</f>
        <v>-5</v>
      </c>
      <c r="G61" s="51"/>
    </row>
    <row r="62" spans="5:7" ht="15">
      <c r="E62" s="53">
        <v>0.125</v>
      </c>
      <c r="F62" s="51" t="str">
        <f>'Primas HRW'!B25</f>
        <v> --</v>
      </c>
      <c r="G62" s="51"/>
    </row>
    <row r="63" spans="5:7" ht="15">
      <c r="E63" s="50">
        <v>0.13</v>
      </c>
      <c r="F63" s="51" t="str">
        <f>'Primas HRW'!B26</f>
        <v>--</v>
      </c>
      <c r="G63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ignoredErrors>
    <ignoredError sqref="H4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Diciembre</v>
      </c>
      <c r="E9" s="3">
        <f>BUSHEL!E8</f>
        <v>2011</v>
      </c>
      <c r="F9" s="3"/>
      <c r="G9" s="3"/>
      <c r="H9" s="3" t="str">
        <f>Datos!D26</f>
        <v>Martes</v>
      </c>
      <c r="I9" s="5">
        <f>Datos!E26</f>
        <v>27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/>
      <c r="D19" s="38"/>
      <c r="E19" s="25"/>
      <c r="F19" s="25"/>
      <c r="G19" s="37"/>
      <c r="H19" s="30"/>
      <c r="I19" s="27"/>
    </row>
    <row r="20" spans="1:9" ht="19.5" customHeight="1">
      <c r="A20" s="17" t="s">
        <v>23</v>
      </c>
      <c r="B20" s="28"/>
      <c r="C20" s="36">
        <f>BUSHEL!C20*TONELADA!$B$56</f>
        <v>260.79053999999996</v>
      </c>
      <c r="D20" s="38"/>
      <c r="E20" s="25">
        <f>BUSHEL!E20*TONELADA!$B$56</f>
        <v>301.57638</v>
      </c>
      <c r="F20" s="25">
        <f>BUSHEL!F20*TONELADA!$B$56</f>
        <v>299.73918</v>
      </c>
      <c r="G20" s="37">
        <f>BUSHEL!G20*TONELADA!$B$56</f>
        <v>297.90198</v>
      </c>
      <c r="H20" s="30"/>
      <c r="I20" s="27">
        <f>BUSHEL!I20*TONELADA!$E$56</f>
        <v>272.91866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BUSHEL!C22*TONELADA!$B$56</f>
        <v>258.95333999999997</v>
      </c>
      <c r="D22" s="56"/>
      <c r="E22" s="25">
        <f>BUSHEL!E22*TONELADA!$B$56</f>
        <v>301.57638</v>
      </c>
      <c r="F22" s="25">
        <f>BUSHEL!F22*TONELADA!$B$56</f>
        <v>299.73918</v>
      </c>
      <c r="G22" s="37">
        <f>BUSHEL!G22*TONELADA!$B$56</f>
        <v>297.90198</v>
      </c>
      <c r="H22" s="56"/>
      <c r="I22" s="27">
        <f>BUSHEL!I22*TONELADA!$E$56</f>
        <v>272.91866</v>
      </c>
    </row>
    <row r="23" spans="1:9" ht="19.5" customHeight="1">
      <c r="A23" s="23" t="s">
        <v>13</v>
      </c>
      <c r="B23" s="24"/>
      <c r="C23" s="36">
        <f>BUSHEL!C23*TONELADA!$B$56</f>
        <v>260.79053999999996</v>
      </c>
      <c r="D23" s="56"/>
      <c r="E23" s="25">
        <f>BUSHEL!E23*TONELADA!$B$56</f>
        <v>300.47406</v>
      </c>
      <c r="F23" s="25">
        <f>BUSHEL!F23*TONELADA!$B$56</f>
        <v>298.63686</v>
      </c>
      <c r="G23" s="37">
        <f>BUSHEL!G23*TONELADA!$B$56</f>
        <v>296.79966</v>
      </c>
      <c r="H23" s="56"/>
      <c r="I23" s="27">
        <f>BUSHEL!I23*TONELADA!$E$56</f>
        <v>273.70601999999997</v>
      </c>
    </row>
    <row r="24" spans="1:9" ht="19.5" customHeight="1">
      <c r="A24" s="17" t="s">
        <v>14</v>
      </c>
      <c r="B24" s="28">
        <f>BUSHEL!B24*TONELADA!$B$56</f>
        <v>236.90694</v>
      </c>
      <c r="C24" s="36">
        <f>BUSHEL!C24*TONELADA!$B$56</f>
        <v>260.79053999999996</v>
      </c>
      <c r="D24" s="38">
        <f>BUSHEL!D24*TONELADA!$B$56</f>
        <v>255.64638</v>
      </c>
      <c r="E24" s="25">
        <f>BUSHEL!E24*TONELADA!$B$56</f>
        <v>300.47406</v>
      </c>
      <c r="F24" s="25">
        <f>BUSHEL!F24*TONELADA!$B$56</f>
        <v>298.63686</v>
      </c>
      <c r="G24" s="37">
        <f>BUSHEL!G24*TONELADA!$B$56</f>
        <v>296.79966</v>
      </c>
      <c r="H24" s="30">
        <f>BUSHEL!H24*$E$56</f>
        <v>249.29786</v>
      </c>
      <c r="I24" s="27">
        <f>BUSHEL!I24*TONELADA!$E$56</f>
        <v>274.0997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BUSHEL!B26*TONELADA!$B$56</f>
        <v>243.24527999999998</v>
      </c>
      <c r="C26" s="32"/>
      <c r="D26" s="38">
        <f>BUSHEL!D26*TONELADA!$B$56</f>
        <v>258.86148</v>
      </c>
      <c r="E26" s="31"/>
      <c r="F26" s="31"/>
      <c r="G26" s="39"/>
      <c r="H26" s="30">
        <f>BUSHEL!H26*$E$56</f>
        <v>252.44729999999998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BUSHEL!B28*TONELADA!$B$56</f>
        <v>248.38943999999998</v>
      </c>
      <c r="C28" s="32"/>
      <c r="D28" s="38">
        <f>BUSHEL!D28*TONELADA!$B$56</f>
        <v>261.70914</v>
      </c>
      <c r="E28" s="31"/>
      <c r="F28" s="31"/>
      <c r="G28" s="39"/>
      <c r="H28" s="30">
        <f>BUSHEL!H28*$E$56</f>
        <v>254.80937999999998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BUSHEL!B30*TONELADA!$B$56</f>
        <v>254.36033999999998</v>
      </c>
      <c r="C30" s="32"/>
      <c r="D30" s="38">
        <f>IF(BUSHEL!D30&gt;0,BUSHEL!D30*TONELADA!$B$56,"")</f>
        <v>266.8533</v>
      </c>
      <c r="E30" s="31"/>
      <c r="F30" s="31"/>
      <c r="G30" s="39"/>
      <c r="H30" s="30">
        <f>BUSHEL!H30*$E$56</f>
        <v>236.7001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BUSHEL!B33*TONELADA!$B$56</f>
        <v>261.24984</v>
      </c>
      <c r="C33" s="36"/>
      <c r="D33" s="38">
        <f>IF(BUSHEL!D33&gt;0,BUSHEL!D33*TONELADA!$B$56,"")</f>
        <v>274.01838</v>
      </c>
      <c r="E33" s="36"/>
      <c r="F33" s="36"/>
      <c r="G33" s="40"/>
      <c r="H33" s="30">
        <f>BUSHEL!H33*$E$56</f>
        <v>227.25178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BUSHEL!B35*TONELADA!$B$56</f>
        <v>266.94516</v>
      </c>
      <c r="C35" s="32"/>
      <c r="D35" s="38">
        <f>IF(BUSHEL!D35&gt;0,BUSHEL!D35*TONELADA!$B$56,"")</f>
        <v>278.42766</v>
      </c>
      <c r="E35" s="32"/>
      <c r="F35" s="32"/>
      <c r="G35" s="39"/>
      <c r="H35" s="30">
        <f>BUSHEL!H35*$E$56</f>
        <v>231.87751999999998</v>
      </c>
      <c r="I35" s="31"/>
    </row>
    <row r="36" spans="1:9" ht="19.5" customHeight="1">
      <c r="A36" s="17" t="s">
        <v>16</v>
      </c>
      <c r="B36" s="28">
        <f>BUSHEL!B36*TONELADA!$B$56</f>
        <v>270.16026</v>
      </c>
      <c r="C36" s="32"/>
      <c r="D36" s="38">
        <f>IF(BUSHEL!D36&gt;0,BUSHEL!D36*TONELADA!$B$56,"")</f>
        <v>280.6323</v>
      </c>
      <c r="E36" s="32"/>
      <c r="F36" s="32"/>
      <c r="G36" s="39"/>
      <c r="H36" s="30">
        <f>BUSHEL!H36*$E$56</f>
        <v>234.7317</v>
      </c>
      <c r="I36" s="31"/>
    </row>
    <row r="37" spans="1:9" ht="19.5" customHeight="1">
      <c r="A37" s="17" t="s">
        <v>18</v>
      </c>
      <c r="B37" s="28">
        <f>BUSHEL!B37*TONELADA!$B$56</f>
        <v>268.13934</v>
      </c>
      <c r="C37" s="32"/>
      <c r="D37" s="38">
        <f>IF(BUSHEL!D37&gt;0,BUSHEL!D37*TONELADA!$B$56,"")</f>
        <v>272.91606</v>
      </c>
      <c r="E37" s="32"/>
      <c r="F37" s="32"/>
      <c r="G37" s="39"/>
      <c r="H37" s="30">
        <f>BUSHEL!H37*$E$56</f>
        <v>236.79852</v>
      </c>
      <c r="I37" s="31"/>
    </row>
    <row r="38" spans="1:9" ht="19.5" customHeight="1">
      <c r="A38" s="17" t="s">
        <v>20</v>
      </c>
      <c r="B38" s="28">
        <f>BUSHEL!B38*TONELADA!$B$56</f>
        <v>271.63002</v>
      </c>
      <c r="C38" s="32"/>
      <c r="D38" s="38">
        <f>IF(BUSHEL!D38&gt;0,BUSHEL!D38*TONELADA!$B$56,"")</f>
        <v>275.1207</v>
      </c>
      <c r="E38" s="32"/>
      <c r="F38" s="32"/>
      <c r="G38" s="39"/>
      <c r="H38" s="30">
        <f>BUSHEL!H38*$E$56</f>
        <v>227.94072</v>
      </c>
      <c r="I38" s="31"/>
    </row>
    <row r="39" spans="1:9" ht="19.5" customHeight="1">
      <c r="A39" s="17" t="s">
        <v>23</v>
      </c>
      <c r="B39" s="28">
        <f>BUSHEL!B39*TONELADA!$B$56</f>
        <v>274.75326</v>
      </c>
      <c r="C39" s="36"/>
      <c r="D39" s="38">
        <f>IF(BUSHEL!D39&gt;0,BUSHEL!D39*TONELADA!$B$56,"")</f>
        <v>278.06022</v>
      </c>
      <c r="E39" s="36"/>
      <c r="F39" s="36"/>
      <c r="G39" s="40"/>
      <c r="H39" s="30">
        <f>BUSHEL!H39*$E$56</f>
        <v>221.24815999999998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BUSHEL!B41*TONELADA!$B$56</f>
        <v>276.59046</v>
      </c>
      <c r="C41" s="32"/>
      <c r="D41" s="38"/>
      <c r="E41" s="32"/>
      <c r="F41" s="32"/>
      <c r="G41" s="39"/>
      <c r="H41" s="30">
        <f>BUSHEL!H41*$E$56</f>
        <v>225.18496</v>
      </c>
      <c r="I41" s="31"/>
    </row>
    <row r="42" spans="1:9" ht="19.5" customHeight="1">
      <c r="A42" s="17" t="s">
        <v>16</v>
      </c>
      <c r="B42" s="28">
        <f>BUSHEL!B42*TONELADA!$B$56</f>
        <v>276.59046</v>
      </c>
      <c r="C42" s="32"/>
      <c r="D42" s="38"/>
      <c r="E42" s="32"/>
      <c r="F42" s="32"/>
      <c r="G42" s="39"/>
      <c r="H42" s="30">
        <f>BUSHEL!H42*$E$56</f>
        <v>227.54703999999998</v>
      </c>
      <c r="I42" s="31"/>
    </row>
    <row r="43" spans="1:9" ht="19.5" customHeight="1">
      <c r="A43" s="17" t="s">
        <v>18</v>
      </c>
      <c r="B43" s="28">
        <f>BUSHEL!B43*TONELADA!$B$56</f>
        <v>273.83466</v>
      </c>
      <c r="C43" s="32"/>
      <c r="D43" s="38"/>
      <c r="E43" s="32"/>
      <c r="F43" s="32"/>
      <c r="G43" s="39"/>
      <c r="H43" s="30">
        <f>BUSHEL!H43*$E$56</f>
        <v>229.12176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30">
        <f>BUSHEL!H44*$E$56</f>
        <v>224.98811999999998</v>
      </c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BUSHEL!H45*$E$56</f>
        <v>222.23235999999997</v>
      </c>
      <c r="I45" s="28"/>
    </row>
    <row r="46" spans="1:9" ht="19.5" customHeight="1">
      <c r="A46" s="17">
        <v>2015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28"/>
      <c r="C47" s="32"/>
      <c r="D47" s="38"/>
      <c r="E47" s="32"/>
      <c r="F47" s="32"/>
      <c r="G47" s="39"/>
      <c r="H47" s="41"/>
      <c r="I47" s="31"/>
    </row>
    <row r="48" spans="1:9" ht="19.5" customHeight="1">
      <c r="A48" s="17" t="s">
        <v>16</v>
      </c>
      <c r="B48" s="28"/>
      <c r="C48" s="32"/>
      <c r="D48" s="38"/>
      <c r="E48" s="32"/>
      <c r="F48" s="32"/>
      <c r="G48" s="39"/>
      <c r="H48" s="41"/>
      <c r="I48" s="31"/>
    </row>
    <row r="49" spans="1:9" ht="19.5" customHeight="1">
      <c r="A49" s="17" t="s">
        <v>18</v>
      </c>
      <c r="B49" s="28"/>
      <c r="C49" s="32"/>
      <c r="D49" s="38"/>
      <c r="E49" s="32"/>
      <c r="F49" s="32"/>
      <c r="G49" s="39"/>
      <c r="H49" s="30">
        <f>BUSHEL!H49*$E$56</f>
        <v>230.10595999999998</v>
      </c>
      <c r="I49" s="31"/>
    </row>
    <row r="50" spans="1:9" ht="19.5" customHeight="1">
      <c r="A50" s="17" t="s">
        <v>20</v>
      </c>
      <c r="B50" s="28"/>
      <c r="C50" s="32"/>
      <c r="D50" s="38"/>
      <c r="E50" s="32"/>
      <c r="F50" s="32"/>
      <c r="G50" s="39"/>
      <c r="H50" s="41"/>
      <c r="I50" s="31"/>
    </row>
    <row r="51" spans="1:9" ht="19.5" customHeight="1">
      <c r="A51" s="17" t="s">
        <v>23</v>
      </c>
      <c r="B51" s="28"/>
      <c r="C51" s="36"/>
      <c r="D51" s="29"/>
      <c r="E51" s="36"/>
      <c r="F51" s="36"/>
      <c r="G51" s="40"/>
      <c r="H51" s="30">
        <f>BUSHEL!H51*$E$56</f>
        <v>221.445</v>
      </c>
      <c r="I51" s="28"/>
    </row>
    <row r="54" spans="1:9" ht="15.75">
      <c r="A54" s="43" t="s">
        <v>24</v>
      </c>
      <c r="B54" s="44"/>
      <c r="C54" s="44"/>
      <c r="D54" s="44"/>
      <c r="E54" s="44"/>
      <c r="F54" s="44"/>
      <c r="G54" s="44"/>
      <c r="H54" s="44"/>
      <c r="I54" s="44"/>
    </row>
    <row r="55" ht="15">
      <c r="A55" s="45" t="s">
        <v>25</v>
      </c>
    </row>
    <row r="56" spans="1:5" ht="15">
      <c r="A56" s="58" t="s">
        <v>32</v>
      </c>
      <c r="B56" s="59">
        <v>0.36744</v>
      </c>
      <c r="D56" s="58" t="s">
        <v>33</v>
      </c>
      <c r="E56" s="1">
        <v>0.39368</v>
      </c>
    </row>
    <row r="57" spans="1:9" ht="15.75">
      <c r="A57" s="46" t="s">
        <v>28</v>
      </c>
      <c r="B57" s="46"/>
      <c r="C57" s="46"/>
      <c r="D57" s="46"/>
      <c r="E57" s="46"/>
      <c r="F57" s="46"/>
      <c r="G57" s="46"/>
      <c r="H57" s="46"/>
      <c r="I57" s="46"/>
    </row>
    <row r="59" spans="1:8" ht="15.75">
      <c r="A59" s="47" t="s">
        <v>29</v>
      </c>
      <c r="E59" s="48" t="s">
        <v>30</v>
      </c>
      <c r="F59" s="48"/>
      <c r="G59" s="48"/>
      <c r="H59" s="49"/>
    </row>
    <row r="60" spans="5:8" ht="15">
      <c r="E60" s="50">
        <v>0.11</v>
      </c>
      <c r="F60" s="51">
        <f>'Primas HRW'!B23*B56</f>
        <v>-3.6744</v>
      </c>
      <c r="G60" s="51"/>
      <c r="H60" s="52"/>
    </row>
    <row r="61" spans="5:8" ht="15">
      <c r="E61" s="53">
        <v>0.115</v>
      </c>
      <c r="F61" s="51">
        <f>'Primas HRW'!B24*B56</f>
        <v>-1.8372</v>
      </c>
      <c r="G61" s="51"/>
      <c r="H61" s="52"/>
    </row>
    <row r="62" spans="5:8" ht="15">
      <c r="E62" s="53">
        <v>0.125</v>
      </c>
      <c r="F62" s="51" t="str">
        <f>'Primas HRW'!B25</f>
        <v> --</v>
      </c>
      <c r="G62" s="51"/>
      <c r="H62" s="54"/>
    </row>
    <row r="63" spans="5:8" ht="15">
      <c r="E63" s="50">
        <v>0.13</v>
      </c>
      <c r="F63" s="50" t="str">
        <f>'Primas HRW'!B26</f>
        <v>--</v>
      </c>
      <c r="G63" s="50"/>
      <c r="H63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45</v>
      </c>
      <c r="B6" s="63"/>
      <c r="C6" s="63"/>
    </row>
    <row r="7" spans="1:3" ht="15">
      <c r="A7" s="64" t="s">
        <v>46</v>
      </c>
      <c r="B7" s="24">
        <v>65</v>
      </c>
      <c r="C7" s="24" t="s">
        <v>129</v>
      </c>
    </row>
    <row r="8" spans="1:3" ht="15">
      <c r="A8" s="85" t="s">
        <v>128</v>
      </c>
      <c r="B8" s="63">
        <v>60</v>
      </c>
      <c r="C8" s="63" t="s">
        <v>129</v>
      </c>
    </row>
    <row r="9" spans="1:3" ht="15">
      <c r="A9" s="83" t="s">
        <v>37</v>
      </c>
      <c r="B9" s="24">
        <v>65</v>
      </c>
      <c r="C9" s="24" t="s">
        <v>129</v>
      </c>
    </row>
    <row r="10" spans="1:3" ht="15">
      <c r="A10" s="84" t="s">
        <v>38</v>
      </c>
      <c r="B10" s="63">
        <v>65</v>
      </c>
      <c r="C10" s="63" t="s">
        <v>129</v>
      </c>
    </row>
    <row r="11" spans="1:3" ht="15">
      <c r="A11" s="83" t="s">
        <v>39</v>
      </c>
      <c r="B11" s="24"/>
      <c r="C11" s="24"/>
    </row>
    <row r="17" ht="15">
      <c r="A17" t="s">
        <v>47</v>
      </c>
    </row>
    <row r="18" ht="15">
      <c r="A18" t="s">
        <v>48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2:4" ht="15.75">
      <c r="B2" s="104" t="s">
        <v>1</v>
      </c>
      <c r="C2" s="104"/>
      <c r="D2" s="104"/>
    </row>
    <row r="3" spans="2:4" ht="15.75">
      <c r="B3" s="104" t="s">
        <v>52</v>
      </c>
      <c r="C3" s="104"/>
      <c r="D3" s="104"/>
    </row>
    <row r="4" spans="2:5" ht="15.75">
      <c r="B4" s="65">
        <v>0.12</v>
      </c>
      <c r="C4" s="66">
        <v>0.115</v>
      </c>
      <c r="D4" s="66">
        <v>0.11</v>
      </c>
      <c r="E4" s="67" t="s">
        <v>53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45</v>
      </c>
      <c r="B7" s="63"/>
      <c r="C7" s="63"/>
      <c r="D7" s="63"/>
      <c r="E7" s="63"/>
    </row>
    <row r="8" spans="1:5" ht="15">
      <c r="A8" t="s">
        <v>46</v>
      </c>
      <c r="B8" s="24">
        <v>125</v>
      </c>
      <c r="C8" s="70">
        <f>B8+B24</f>
        <v>120</v>
      </c>
      <c r="D8" s="24">
        <f>B8+B23</f>
        <v>115</v>
      </c>
      <c r="E8" s="24" t="s">
        <v>129</v>
      </c>
    </row>
    <row r="9" spans="1:5" ht="15">
      <c r="A9" s="87" t="s">
        <v>128</v>
      </c>
      <c r="B9" s="63">
        <v>125</v>
      </c>
      <c r="C9" s="63">
        <f>B9+B24</f>
        <v>120</v>
      </c>
      <c r="D9" s="63">
        <f>B9+B23</f>
        <v>115</v>
      </c>
      <c r="E9" s="63" t="s">
        <v>129</v>
      </c>
    </row>
    <row r="10" spans="1:5" ht="15">
      <c r="A10" t="s">
        <v>37</v>
      </c>
      <c r="B10" s="24">
        <v>122</v>
      </c>
      <c r="C10" s="70">
        <f>B10+B24</f>
        <v>117</v>
      </c>
      <c r="D10" s="24">
        <f>B10+B23</f>
        <v>112</v>
      </c>
      <c r="E10" s="24" t="s">
        <v>129</v>
      </c>
    </row>
    <row r="11" spans="1:5" ht="15">
      <c r="A11" s="88" t="s">
        <v>38</v>
      </c>
      <c r="B11" s="63">
        <v>122</v>
      </c>
      <c r="C11" s="93">
        <f>B11+B24</f>
        <v>117</v>
      </c>
      <c r="D11" s="92">
        <f>B11+B23</f>
        <v>112</v>
      </c>
      <c r="E11" s="63" t="s">
        <v>129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54</v>
      </c>
      <c r="B16" s="83"/>
      <c r="C16" s="83"/>
      <c r="D16" s="83"/>
      <c r="E16" s="83"/>
    </row>
    <row r="22" ht="15">
      <c r="A22" t="s">
        <v>55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56</v>
      </c>
    </row>
    <row r="26" spans="1:2" ht="15">
      <c r="A26" s="71">
        <v>0.13</v>
      </c>
      <c r="B26" s="76" t="s">
        <v>57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58</v>
      </c>
      <c r="C2" s="55" t="s">
        <v>35</v>
      </c>
    </row>
    <row r="3" spans="2:3" ht="15.75">
      <c r="B3" s="60" t="s">
        <v>59</v>
      </c>
      <c r="C3" s="61" t="s">
        <v>36</v>
      </c>
    </row>
    <row r="4" spans="1:3" ht="15">
      <c r="A4" s="77" t="s">
        <v>60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45</v>
      </c>
      <c r="B7" s="63"/>
      <c r="C7" s="63"/>
    </row>
    <row r="8" spans="1:3" ht="15">
      <c r="A8" s="64" t="s">
        <v>46</v>
      </c>
      <c r="B8" s="24">
        <v>60</v>
      </c>
      <c r="C8" s="24" t="s">
        <v>129</v>
      </c>
    </row>
    <row r="9" spans="1:3" ht="15">
      <c r="A9" s="85" t="s">
        <v>128</v>
      </c>
      <c r="B9" s="63">
        <v>60</v>
      </c>
      <c r="C9" s="63" t="s">
        <v>129</v>
      </c>
    </row>
    <row r="10" spans="1:3" ht="15">
      <c r="A10" s="83" t="s">
        <v>37</v>
      </c>
      <c r="B10" s="24">
        <v>62</v>
      </c>
      <c r="C10" s="24" t="s">
        <v>129</v>
      </c>
    </row>
    <row r="11" spans="1:3" ht="15">
      <c r="A11" s="84" t="s">
        <v>38</v>
      </c>
      <c r="B11" s="63">
        <v>63</v>
      </c>
      <c r="C11" s="63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E27" sqref="E27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88671875" style="78" bestFit="1" customWidth="1"/>
    <col min="6" max="6" width="6.5546875" style="78" customWidth="1"/>
    <col min="7" max="7" width="15.88671875" style="78" bestFit="1" customWidth="1"/>
    <col min="8" max="8" width="11.777343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11.777343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61</v>
      </c>
    </row>
    <row r="2" spans="3:11" ht="15">
      <c r="C2" s="78" t="s">
        <v>62</v>
      </c>
      <c r="G2" s="78" t="s">
        <v>63</v>
      </c>
      <c r="K2" s="78" t="s">
        <v>64</v>
      </c>
    </row>
    <row r="3" spans="2:13" ht="15">
      <c r="B3"/>
      <c r="C3" t="s">
        <v>65</v>
      </c>
      <c r="D3" t="s">
        <v>66</v>
      </c>
      <c r="E3" t="s">
        <v>67</v>
      </c>
      <c r="F3"/>
      <c r="G3" t="s">
        <v>65</v>
      </c>
      <c r="H3" t="s">
        <v>66</v>
      </c>
      <c r="I3" t="s">
        <v>67</v>
      </c>
      <c r="J3"/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69</v>
      </c>
      <c r="D4" t="s">
        <v>139</v>
      </c>
      <c r="E4" s="80">
        <v>644.75</v>
      </c>
      <c r="F4" t="s">
        <v>70</v>
      </c>
      <c r="G4" t="s">
        <v>69</v>
      </c>
      <c r="H4" t="s">
        <v>139</v>
      </c>
      <c r="I4" s="80">
        <v>695.75</v>
      </c>
      <c r="J4" t="s">
        <v>71</v>
      </c>
      <c r="K4" t="s">
        <v>72</v>
      </c>
      <c r="L4" t="s">
        <v>139</v>
      </c>
      <c r="M4" s="80">
        <v>633.25</v>
      </c>
    </row>
    <row r="5" spans="2:13" ht="15">
      <c r="B5" t="s">
        <v>73</v>
      </c>
      <c r="C5" t="s">
        <v>74</v>
      </c>
      <c r="D5" t="s">
        <v>139</v>
      </c>
      <c r="E5">
        <v>662</v>
      </c>
      <c r="F5" t="s">
        <v>75</v>
      </c>
      <c r="G5" t="s">
        <v>74</v>
      </c>
      <c r="H5" t="s">
        <v>139</v>
      </c>
      <c r="I5" s="80">
        <v>704.5</v>
      </c>
      <c r="J5" t="s">
        <v>76</v>
      </c>
      <c r="K5" t="s">
        <v>77</v>
      </c>
      <c r="L5" t="s">
        <v>139</v>
      </c>
      <c r="M5" s="80">
        <v>641.25</v>
      </c>
    </row>
    <row r="6" spans="2:13" ht="15">
      <c r="B6" t="s">
        <v>78</v>
      </c>
      <c r="C6" t="s">
        <v>79</v>
      </c>
      <c r="D6" t="s">
        <v>139</v>
      </c>
      <c r="E6">
        <v>676</v>
      </c>
      <c r="F6" t="s">
        <v>80</v>
      </c>
      <c r="G6" t="s">
        <v>79</v>
      </c>
      <c r="H6" t="s">
        <v>139</v>
      </c>
      <c r="I6" s="80">
        <v>712.25</v>
      </c>
      <c r="J6" t="s">
        <v>81</v>
      </c>
      <c r="K6" t="s">
        <v>82</v>
      </c>
      <c r="L6" t="s">
        <v>139</v>
      </c>
      <c r="M6" s="80">
        <v>647.25</v>
      </c>
    </row>
    <row r="7" spans="2:13" ht="15">
      <c r="B7" t="s">
        <v>83</v>
      </c>
      <c r="C7" t="s">
        <v>84</v>
      </c>
      <c r="D7" t="s">
        <v>139</v>
      </c>
      <c r="E7" s="80">
        <v>692.25</v>
      </c>
      <c r="F7" t="s">
        <v>85</v>
      </c>
      <c r="G7" t="s">
        <v>84</v>
      </c>
      <c r="H7" t="s">
        <v>139</v>
      </c>
      <c r="I7" s="80">
        <v>726.25</v>
      </c>
      <c r="J7" t="s">
        <v>86</v>
      </c>
      <c r="K7" t="s">
        <v>87</v>
      </c>
      <c r="L7" t="s">
        <v>139</v>
      </c>
      <c r="M7" s="80">
        <v>601.25</v>
      </c>
    </row>
    <row r="8" spans="2:13" ht="15">
      <c r="B8" t="s">
        <v>88</v>
      </c>
      <c r="C8" t="s">
        <v>89</v>
      </c>
      <c r="D8" t="s">
        <v>139</v>
      </c>
      <c r="E8">
        <v>711</v>
      </c>
      <c r="F8" t="s">
        <v>90</v>
      </c>
      <c r="G8" t="s">
        <v>89</v>
      </c>
      <c r="H8" t="s">
        <v>139</v>
      </c>
      <c r="I8" s="80">
        <v>745.75</v>
      </c>
      <c r="J8" t="s">
        <v>91</v>
      </c>
      <c r="K8" t="s">
        <v>92</v>
      </c>
      <c r="L8" t="s">
        <v>139</v>
      </c>
      <c r="M8" s="80">
        <v>577.25</v>
      </c>
    </row>
    <row r="9" spans="2:13" ht="15">
      <c r="B9" t="s">
        <v>93</v>
      </c>
      <c r="C9" t="s">
        <v>94</v>
      </c>
      <c r="D9" t="s">
        <v>139</v>
      </c>
      <c r="E9" s="80">
        <v>726.5</v>
      </c>
      <c r="F9" t="s">
        <v>95</v>
      </c>
      <c r="G9" t="s">
        <v>94</v>
      </c>
      <c r="H9" t="s">
        <v>139</v>
      </c>
      <c r="I9" s="80">
        <v>757.75</v>
      </c>
      <c r="J9" t="s">
        <v>96</v>
      </c>
      <c r="K9" t="s">
        <v>97</v>
      </c>
      <c r="L9" t="s">
        <v>139</v>
      </c>
      <c r="M9">
        <v>589</v>
      </c>
    </row>
    <row r="10" spans="2:13" ht="15">
      <c r="B10" t="s">
        <v>98</v>
      </c>
      <c r="C10" t="s">
        <v>99</v>
      </c>
      <c r="D10" t="s">
        <v>139</v>
      </c>
      <c r="E10" s="80">
        <v>735.25</v>
      </c>
      <c r="F10" t="s">
        <v>100</v>
      </c>
      <c r="G10" t="s">
        <v>99</v>
      </c>
      <c r="H10" t="s">
        <v>139</v>
      </c>
      <c r="I10" s="80">
        <v>763.75</v>
      </c>
      <c r="J10" t="s">
        <v>101</v>
      </c>
      <c r="K10" t="s">
        <v>102</v>
      </c>
      <c r="L10" t="s">
        <v>139</v>
      </c>
      <c r="M10" s="80">
        <v>596.25</v>
      </c>
    </row>
    <row r="11" spans="2:13" ht="15">
      <c r="B11" t="s">
        <v>103</v>
      </c>
      <c r="C11" t="s">
        <v>104</v>
      </c>
      <c r="D11" t="s">
        <v>139</v>
      </c>
      <c r="E11" s="80">
        <v>729.75</v>
      </c>
      <c r="F11" t="s">
        <v>105</v>
      </c>
      <c r="G11" t="s">
        <v>104</v>
      </c>
      <c r="H11" t="s">
        <v>139</v>
      </c>
      <c r="I11" s="80">
        <v>742.75</v>
      </c>
      <c r="J11" t="s">
        <v>106</v>
      </c>
      <c r="K11" t="s">
        <v>107</v>
      </c>
      <c r="L11" t="s">
        <v>139</v>
      </c>
      <c r="M11" s="80">
        <v>601.5</v>
      </c>
    </row>
    <row r="12" spans="2:13" ht="15">
      <c r="B12" t="s">
        <v>123</v>
      </c>
      <c r="C12" t="s">
        <v>109</v>
      </c>
      <c r="D12" t="s">
        <v>139</v>
      </c>
      <c r="E12" s="80">
        <v>739.25</v>
      </c>
      <c r="F12" t="s">
        <v>108</v>
      </c>
      <c r="G12" t="s">
        <v>109</v>
      </c>
      <c r="H12" t="s">
        <v>139</v>
      </c>
      <c r="I12" s="80">
        <v>748.75</v>
      </c>
      <c r="J12" t="s">
        <v>110</v>
      </c>
      <c r="K12" t="s">
        <v>111</v>
      </c>
      <c r="L12" t="s">
        <v>139</v>
      </c>
      <c r="M12">
        <v>579</v>
      </c>
    </row>
    <row r="13" spans="2:13" ht="15">
      <c r="B13" t="s">
        <v>124</v>
      </c>
      <c r="C13" t="s">
        <v>130</v>
      </c>
      <c r="D13" t="s">
        <v>139</v>
      </c>
      <c r="E13" s="80">
        <v>747.75</v>
      </c>
      <c r="F13" t="s">
        <v>134</v>
      </c>
      <c r="G13" t="s">
        <v>130</v>
      </c>
      <c r="H13" t="s">
        <v>139</v>
      </c>
      <c r="I13" s="80">
        <v>756.75</v>
      </c>
      <c r="J13" t="s">
        <v>112</v>
      </c>
      <c r="K13" t="s">
        <v>113</v>
      </c>
      <c r="L13" t="s">
        <v>139</v>
      </c>
      <c r="M13">
        <v>562</v>
      </c>
    </row>
    <row r="14" spans="2:13" ht="15">
      <c r="B14" t="s">
        <v>125</v>
      </c>
      <c r="C14" t="s">
        <v>131</v>
      </c>
      <c r="D14" t="s">
        <v>139</v>
      </c>
      <c r="E14" s="80">
        <v>752.75</v>
      </c>
      <c r="F14" t="s">
        <v>135</v>
      </c>
      <c r="G14" t="s">
        <v>131</v>
      </c>
      <c r="H14" t="s">
        <v>138</v>
      </c>
      <c r="I14">
        <v>0</v>
      </c>
      <c r="J14" t="s">
        <v>141</v>
      </c>
      <c r="K14" t="s">
        <v>142</v>
      </c>
      <c r="L14" t="s">
        <v>139</v>
      </c>
      <c r="M14">
        <v>572</v>
      </c>
    </row>
    <row r="15" spans="2:13" ht="15">
      <c r="B15" t="s">
        <v>126</v>
      </c>
      <c r="C15" t="s">
        <v>132</v>
      </c>
      <c r="D15" t="s">
        <v>139</v>
      </c>
      <c r="E15" s="80">
        <v>752.75</v>
      </c>
      <c r="F15" t="s">
        <v>136</v>
      </c>
      <c r="G15" t="s">
        <v>132</v>
      </c>
      <c r="H15" t="s">
        <v>138</v>
      </c>
      <c r="I15">
        <v>0</v>
      </c>
      <c r="J15" t="s">
        <v>143</v>
      </c>
      <c r="K15" t="s">
        <v>144</v>
      </c>
      <c r="L15" t="s">
        <v>139</v>
      </c>
      <c r="M15">
        <v>578</v>
      </c>
    </row>
    <row r="16" spans="2:13" ht="15">
      <c r="B16" t="s">
        <v>127</v>
      </c>
      <c r="C16" t="s">
        <v>133</v>
      </c>
      <c r="D16" t="s">
        <v>139</v>
      </c>
      <c r="E16" s="80">
        <v>745.25</v>
      </c>
      <c r="F16" t="s">
        <v>137</v>
      </c>
      <c r="G16" t="s">
        <v>133</v>
      </c>
      <c r="H16" t="s">
        <v>138</v>
      </c>
      <c r="I16">
        <v>0</v>
      </c>
      <c r="J16" t="s">
        <v>114</v>
      </c>
      <c r="K16" t="s">
        <v>115</v>
      </c>
      <c r="L16" t="s">
        <v>139</v>
      </c>
      <c r="M16">
        <v>582</v>
      </c>
    </row>
    <row r="17" spans="2:13" ht="15">
      <c r="B17"/>
      <c r="C17"/>
      <c r="D17"/>
      <c r="E17"/>
      <c r="F17"/>
      <c r="G17"/>
      <c r="H17"/>
      <c r="I17"/>
      <c r="J17" t="s">
        <v>145</v>
      </c>
      <c r="K17" t="s">
        <v>146</v>
      </c>
      <c r="L17" t="s">
        <v>139</v>
      </c>
      <c r="M17" s="80">
        <v>571.5</v>
      </c>
    </row>
    <row r="18" spans="2:13" ht="15">
      <c r="B18"/>
      <c r="C18"/>
      <c r="D18"/>
      <c r="E18"/>
      <c r="F18"/>
      <c r="G18"/>
      <c r="H18"/>
      <c r="I18"/>
      <c r="J18" t="s">
        <v>116</v>
      </c>
      <c r="K18" t="s">
        <v>117</v>
      </c>
      <c r="L18" t="s">
        <v>139</v>
      </c>
      <c r="M18" s="80">
        <v>564.5</v>
      </c>
    </row>
    <row r="19" spans="2:13" ht="15">
      <c r="B19"/>
      <c r="C19"/>
      <c r="D19"/>
      <c r="E19"/>
      <c r="F19"/>
      <c r="G19"/>
      <c r="H19"/>
      <c r="I19"/>
      <c r="J19" t="s">
        <v>147</v>
      </c>
      <c r="K19" t="s">
        <v>148</v>
      </c>
      <c r="L19" t="s">
        <v>139</v>
      </c>
      <c r="M19" s="80">
        <v>584.5</v>
      </c>
    </row>
    <row r="20" spans="2:13" ht="15">
      <c r="B20"/>
      <c r="C20"/>
      <c r="D20"/>
      <c r="E20"/>
      <c r="F20"/>
      <c r="G20"/>
      <c r="H20"/>
      <c r="I20"/>
      <c r="J20" t="s">
        <v>149</v>
      </c>
      <c r="K20" t="s">
        <v>150</v>
      </c>
      <c r="L20" t="s">
        <v>139</v>
      </c>
      <c r="M20" s="80">
        <v>562.5</v>
      </c>
    </row>
    <row r="25" spans="4:5" ht="15.75">
      <c r="D25" s="81" t="s">
        <v>118</v>
      </c>
      <c r="E25" s="81" t="s">
        <v>119</v>
      </c>
    </row>
    <row r="26" spans="3:9" ht="15.75">
      <c r="C26" s="81" t="s">
        <v>120</v>
      </c>
      <c r="D26" s="83" t="s">
        <v>140</v>
      </c>
      <c r="E26" s="64">
        <v>27</v>
      </c>
      <c r="F26" s="78" t="s">
        <v>121</v>
      </c>
      <c r="G26" t="s">
        <v>46</v>
      </c>
      <c r="H26" t="s">
        <v>122</v>
      </c>
      <c r="I26" s="78">
        <v>2011</v>
      </c>
    </row>
    <row r="28" spans="4:8" ht="15">
      <c r="D28" s="79"/>
      <c r="E28" s="82"/>
      <c r="G28" s="79"/>
      <c r="H28" s="82"/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7" ht="15">
      <c r="D39" s="79"/>
      <c r="E39" s="82"/>
      <c r="G39" s="79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2011-12-28T12:57:36Z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