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<sst xmlns="http://schemas.openxmlformats.org/spreadsheetml/2006/main" count="316" uniqueCount="149">
  <si>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</si>
  <si>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</si>
  <si>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</si>
  <si>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</si>
  <si>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</si>
  <si>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</si>
  <si>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</si>
  <si>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</si>
  <si>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</si>
  <si>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</si>
  <si>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</si>
  <si>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</si>
  <si>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</si>
  <si>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</si>
  <si>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</si>
  <si>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</si>
  <si>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</si>
  <si>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</si>
  <si>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</si>
  <si>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</si>
  <si>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</si>
  <si>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</si>
  <si>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</si>
  <si>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</si>
  <si>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</si>
  <si>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</si>
  <si>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</si>
  <si>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</si>
  <si>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</si>
  <si>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</si>
  <si>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</si>
  <si>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</si>
  <si>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</si>
  <si>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</si>
  <si>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</si>
  <si>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</si>
  <si>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</si>
  <si>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</si>
  <si>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</si>
  <si>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</si>
  <si>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</si>
  <si>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</si>
  <si>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</si>
  <si>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</si>
  <si>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</si>
  <si>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</si>
  <si>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</si>
  <si>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</si>
  <si>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</si>
  <si>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</si>
  <si>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</si>
  <si>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</si>
  <si>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</si>
  <si>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</si>
  <si>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</si>
  <si>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</si>
  <si>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</si>
  <si>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</si>
  <si>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</si>
  <si>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</si>
  <si>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</si>
  <si>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</si>
  <si>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</si>
  <si>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</si>
  <si>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</si>
  <si>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</si>
  <si>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</si>
  <si>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</si>
  <si>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</si>
  <si>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</si>
  <si>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</si>
  <si>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</si>
  <si>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</si>
  <si>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</si>
  <si>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</si>
  <si>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</si>
  <si>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</si>
  <si>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</si>
  <si>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</si>
  <si>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</si>
  <si>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</si>
  <si>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</si>
  <si>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</si>
  <si>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</si>
  <si>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</si>
  <si>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</si>
  <si>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</si>
  <si>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</si>
  <si>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</si>
  <si>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</si>
  <si>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</si>
  <si>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</si>
  <si>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</si>
  <si>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</si>
  <si>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</si>
  <si>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</si>
  <si>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</si>
  <si>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</si>
  <si>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</si>
  <si>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</si>
  <si>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</si>
  <si>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</si>
  <si>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</si>
  <si>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</si>
  <si>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</si>
  <si>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</si>
  <si>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</si>
  <si>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</si>
  <si>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</si>
  <si>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</si>
  <si>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</si>
  <si>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</si>
  <si>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</si>
  <si>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</si>
  <si>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</si>
  <si>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</si>
  <si>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</si>
  <si>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</si>
  <si>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</si>
  <si>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</si>
  <si>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</si>
  <si>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</si>
  <si>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</si>
  <si>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</si>
  <si>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</si>
  <si>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</si>
  <si>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</si>
  <si>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</si>
  <si>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</si>
  <si>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</si>
  <si>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</si>
  <si>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</si>
  <si>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</si>
  <si>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</si>
  <si>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</si>
  <si>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</si>
  <si>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</si>
  <si>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</si>
  <si>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</si>
  <si>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</si>
  <si>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</si>
  <si>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</si>
  <si>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</si>
  <si>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</si>
  <si>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</si>
  <si>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</si>
  <si>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</si>
  <si>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28 APR 2011</t>
  </si>
  <si>
    <t>Jueves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</si>
</sst>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Jueves</v>
      </c>
      <c r="I8" s="5">
        <f>Datos!E27</f>
        <v>28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/>
    </row>
    <row r="21" spans="1:9" ht="19.5" customHeight="1">
      <c r="A21" s="17" t="s">
        <v>16</v>
      </c>
      <c r="B21" s="31">
        <f>Datos!E4</f>
        <v>743</v>
      </c>
      <c r="C21" s="36">
        <f>B23+'Primas SRW'!B8</f>
        <v>817.5</v>
      </c>
      <c r="D21" s="32">
        <f>Datos!I4</f>
        <v>870.25</v>
      </c>
      <c r="E21" s="87">
        <f>IF(D23&gt;0,D23+'Primas HRW'!B9,0)</f>
        <v>960</v>
      </c>
      <c r="F21" s="88">
        <f>IF(D23&gt;0,D23+'Primas HRW'!C9,0)</f>
        <v>945</v>
      </c>
      <c r="G21" s="89">
        <f>IF(D23&gt;0,D23+'Primas HRW'!D9,0)</f>
        <v>940</v>
      </c>
      <c r="H21" s="33">
        <f>Datos!M4</f>
        <v>723</v>
      </c>
      <c r="I21" s="34">
        <f>H21+'Primas maíz'!B8</f>
        <v>793</v>
      </c>
    </row>
    <row r="22" spans="1:9" ht="19.5" customHeight="1">
      <c r="A22" s="17" t="s">
        <v>17</v>
      </c>
      <c r="B22" s="31"/>
      <c r="C22" s="36">
        <f>B23+'Primas SRW'!B9</f>
        <v>817.5</v>
      </c>
      <c r="D22" s="32"/>
      <c r="E22" s="90">
        <f>D23+'Primas HRW'!B10</f>
        <v>960</v>
      </c>
      <c r="F22" s="91">
        <f>D23+'Primas HRW'!C10</f>
        <v>945</v>
      </c>
      <c r="G22" s="92">
        <f>D23+'Primas HRW'!D10</f>
        <v>940</v>
      </c>
      <c r="H22" s="33"/>
      <c r="I22" s="34">
        <f>H23+'Primas maíz'!B9</f>
        <v>797.25</v>
      </c>
    </row>
    <row r="23" spans="1:9" ht="19.5" customHeight="1">
      <c r="A23" s="17" t="s">
        <v>18</v>
      </c>
      <c r="B23" s="31">
        <f>Datos!E5</f>
        <v>777.5</v>
      </c>
      <c r="C23" s="36">
        <f>B23+'Primas SRW'!B10</f>
        <v>822.5</v>
      </c>
      <c r="D23" s="32">
        <f>Datos!I5</f>
        <v>880</v>
      </c>
      <c r="E23" s="90">
        <f>D23+'Primas HRW'!B11</f>
        <v>965</v>
      </c>
      <c r="F23" s="91">
        <f>D23+'Primas HRW'!C11</f>
        <v>950</v>
      </c>
      <c r="G23" s="92">
        <f>D23+'Primas HRW'!D11</f>
        <v>945</v>
      </c>
      <c r="H23" s="33">
        <f>Datos!M5</f>
        <v>729.25</v>
      </c>
      <c r="I23" s="34">
        <f>H23+'Primas maíz'!B10</f>
        <v>801.25</v>
      </c>
    </row>
    <row r="24" spans="1:9" ht="19.5" customHeight="1">
      <c r="A24" s="17" t="s">
        <v>19</v>
      </c>
      <c r="B24" s="31"/>
      <c r="C24" s="36">
        <f>B25+'Primas SRW'!B11</f>
        <v>857.25</v>
      </c>
      <c r="D24" s="32"/>
      <c r="E24" s="90">
        <f>D25+'Primas HRW'!B12</f>
        <v>973.75</v>
      </c>
      <c r="F24" s="91">
        <f>D25+'Primas HRW'!C12</f>
        <v>958.75</v>
      </c>
      <c r="G24" s="92">
        <f>D25+'Primas HRW'!D12</f>
        <v>953.75</v>
      </c>
      <c r="H24" s="33"/>
      <c r="I24" s="34"/>
    </row>
    <row r="25" spans="1:9" ht="19.5" customHeight="1">
      <c r="A25" s="17" t="s">
        <v>20</v>
      </c>
      <c r="B25" s="31">
        <f>Datos!E6</f>
        <v>822.25</v>
      </c>
      <c r="C25" s="36">
        <f>B25+'Primas SRW'!B12</f>
        <v>857.25</v>
      </c>
      <c r="D25" s="32">
        <f>Datos!I6</f>
        <v>898.75</v>
      </c>
      <c r="E25" s="90">
        <f>D25+'Primas HRW'!B13</f>
        <v>978.75</v>
      </c>
      <c r="F25" s="91">
        <f>D25+'Primas HRW'!C13</f>
        <v>963.75</v>
      </c>
      <c r="G25" s="92">
        <f>D25+'Primas HRW'!D13</f>
        <v>958.75</v>
      </c>
      <c r="H25" s="33">
        <f>Datos!M6</f>
        <v>684.25</v>
      </c>
      <c r="I25" s="34"/>
    </row>
    <row r="26" spans="1:9" ht="19.5" customHeight="1">
      <c r="A26" s="17" t="s">
        <v>21</v>
      </c>
      <c r="B26" s="31"/>
      <c r="C26" s="36">
        <f>B28+'Primas SRW'!B13</f>
        <v>914.5</v>
      </c>
      <c r="D26" s="32"/>
      <c r="E26" s="90">
        <f>D28+'Primas HRW'!B14</f>
        <v>1003</v>
      </c>
      <c r="F26" s="91">
        <f>D28+'Primas HRW'!C14</f>
        <v>988</v>
      </c>
      <c r="G26" s="92">
        <f>D28+'Primas HRW'!D14</f>
        <v>983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924.5</v>
      </c>
      <c r="D27" s="32"/>
      <c r="E27" s="90">
        <f>D28+'Primas HRW'!B15</f>
        <v>1003</v>
      </c>
      <c r="F27" s="91">
        <f>D28+'Primas HRW'!C15</f>
        <v>988</v>
      </c>
      <c r="G27" s="92">
        <f>D28+'Primas HRW'!D15</f>
        <v>983</v>
      </c>
      <c r="H27" s="33"/>
      <c r="I27" s="34"/>
    </row>
    <row r="28" spans="1:9" ht="19.5" customHeight="1">
      <c r="A28" s="17" t="s">
        <v>23</v>
      </c>
      <c r="B28" s="31">
        <f>Datos!E7</f>
        <v>864.5</v>
      </c>
      <c r="C28" s="38">
        <f>B28+'Primas SRW'!B15</f>
        <v>934.5</v>
      </c>
      <c r="D28" s="32">
        <f>Datos!I7</f>
        <v>918</v>
      </c>
      <c r="E28" s="87">
        <f>D28+'Primas HRW'!B16</f>
        <v>1003</v>
      </c>
      <c r="F28" s="88">
        <f>D28+'Primas HRW'!C16</f>
        <v>988</v>
      </c>
      <c r="G28" s="93">
        <f>D28+'Primas HRW'!D16</f>
        <v>983</v>
      </c>
      <c r="H28" s="33">
        <f>Datos!M7</f>
        <v>637.5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893.5</v>
      </c>
      <c r="C30" s="36"/>
      <c r="D30" s="40">
        <f>Datos!I8</f>
        <v>932.25</v>
      </c>
      <c r="E30" s="36"/>
      <c r="F30" s="34"/>
      <c r="G30" s="37"/>
      <c r="H30" s="33">
        <f>Datos!M8</f>
        <v>648.5</v>
      </c>
      <c r="I30" s="34"/>
    </row>
    <row r="31" spans="1:9" ht="19.5" customHeight="1">
      <c r="A31" s="17" t="s">
        <v>16</v>
      </c>
      <c r="B31" s="34">
        <f>Datos!E9</f>
        <v>906.5</v>
      </c>
      <c r="C31" s="36"/>
      <c r="D31" s="40">
        <f>Datos!I9</f>
        <v>924.75</v>
      </c>
      <c r="E31" s="36"/>
      <c r="F31" s="34"/>
      <c r="G31" s="37"/>
      <c r="H31" s="33">
        <f>Datos!M9</f>
        <v>657</v>
      </c>
      <c r="I31" s="34"/>
    </row>
    <row r="32" spans="1:9" ht="19.5" customHeight="1">
      <c r="A32" s="17" t="s">
        <v>18</v>
      </c>
      <c r="B32" s="34">
        <f>Datos!E10</f>
        <v>884.5</v>
      </c>
      <c r="C32" s="36"/>
      <c r="D32" s="40">
        <f>Datos!I10</f>
        <v>903.75</v>
      </c>
      <c r="E32" s="36"/>
      <c r="F32" s="34"/>
      <c r="G32" s="37"/>
      <c r="H32" s="33">
        <f>Datos!M10</f>
        <v>663</v>
      </c>
      <c r="I32" s="34"/>
    </row>
    <row r="33" spans="1:9" ht="19.5" customHeight="1">
      <c r="A33" s="17" t="s">
        <v>20</v>
      </c>
      <c r="B33" s="34">
        <f>Datos!E11</f>
        <v>890.5</v>
      </c>
      <c r="C33" s="36"/>
      <c r="D33" s="40">
        <f>Datos!I11</f>
        <v>892.5</v>
      </c>
      <c r="E33" s="36"/>
      <c r="F33" s="34"/>
      <c r="G33" s="37"/>
      <c r="H33" s="33">
        <f>Datos!M11</f>
        <v>601.5</v>
      </c>
      <c r="I33" s="34"/>
    </row>
    <row r="34" spans="1:9" ht="19.5" customHeight="1">
      <c r="A34" s="17" t="s">
        <v>23</v>
      </c>
      <c r="B34" s="34">
        <f>Datos!E12</f>
        <v>899.5</v>
      </c>
      <c r="C34" s="38"/>
      <c r="D34" s="40">
        <f>Datos!I12</f>
        <v>895.5</v>
      </c>
      <c r="E34" s="38"/>
      <c r="F34" s="31"/>
      <c r="G34" s="39"/>
      <c r="H34" s="33">
        <f>Datos!M12</f>
        <v>569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906.25</v>
      </c>
      <c r="C36" s="36"/>
      <c r="D36" s="40">
        <f>Datos!I13</f>
        <v>902.5</v>
      </c>
      <c r="E36" s="36"/>
      <c r="F36" s="34"/>
      <c r="G36" s="37"/>
      <c r="H36" s="41">
        <f>Datos!M13</f>
        <v>578</v>
      </c>
      <c r="I36" s="34"/>
    </row>
    <row r="37" spans="1:9" ht="19.5" customHeight="1">
      <c r="A37" s="17" t="s">
        <v>16</v>
      </c>
      <c r="B37" s="34">
        <f>Datos!E14</f>
        <v>901.5</v>
      </c>
      <c r="C37" s="36"/>
      <c r="D37" s="40">
        <f>Datos!I14</f>
        <v>896.5</v>
      </c>
      <c r="E37" s="36"/>
      <c r="F37" s="34"/>
      <c r="G37" s="37"/>
      <c r="H37" s="41">
        <f>Datos!M14</f>
        <v>585</v>
      </c>
      <c r="I37" s="34"/>
    </row>
    <row r="38" spans="1:9" ht="19.5" customHeight="1">
      <c r="A38" s="17" t="s">
        <v>18</v>
      </c>
      <c r="B38" s="34">
        <f>Datos!E15</f>
        <v>856</v>
      </c>
      <c r="C38" s="36"/>
      <c r="D38" s="40">
        <f>Datos!I15</f>
        <v>857.5</v>
      </c>
      <c r="E38" s="36"/>
      <c r="F38" s="34"/>
      <c r="G38" s="37"/>
      <c r="H38" s="41">
        <f>Datos!M15</f>
        <v>590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577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564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585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566.5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Jueves</v>
      </c>
      <c r="I9" s="5">
        <f>Datos!E27</f>
        <v>28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/>
      <c r="F20" s="27"/>
      <c r="G20" s="57"/>
      <c r="H20" s="33"/>
      <c r="I20" s="30"/>
    </row>
    <row r="21" spans="1:9" ht="19.5" customHeight="1">
      <c r="A21" s="17" t="s">
        <v>16</v>
      </c>
      <c r="B21" s="31">
        <f>BUSHEL!B21*TONELADA!$B$49</f>
        <v>273.00792</v>
      </c>
      <c r="C21" s="38">
        <f>BUSHEL!C21*TONELADA!$B$49</f>
        <v>300.3822</v>
      </c>
      <c r="D21" s="40">
        <f>BUSHEL!D21*TONELADA!$B$49</f>
        <v>319.76466</v>
      </c>
      <c r="E21" s="27">
        <f>BUSHEL!E21*TONELADA!$B$49</f>
        <v>352.7424</v>
      </c>
      <c r="F21" s="27">
        <f>BUSHEL!F21*TONELADA!$B$49</f>
        <v>347.2308</v>
      </c>
      <c r="G21" s="57">
        <f>BUSHEL!G21*TONELADA!$B$49</f>
        <v>345.3936</v>
      </c>
      <c r="H21" s="33">
        <f>BUSHEL!H21*$E$49</f>
        <v>284.63063999999997</v>
      </c>
      <c r="I21" s="30">
        <f>BUSHEL!I21*TONELADA!E49</f>
        <v>312.18824</v>
      </c>
    </row>
    <row r="22" spans="1:9" ht="19.5" customHeight="1">
      <c r="A22" s="17" t="s">
        <v>17</v>
      </c>
      <c r="B22" s="31"/>
      <c r="C22" s="38">
        <f>BUSHEL!C22*TONELADA!$B$49</f>
        <v>300.3822</v>
      </c>
      <c r="D22" s="40"/>
      <c r="E22" s="27">
        <f>BUSHEL!E22*TONELADA!$B$49</f>
        <v>352.7424</v>
      </c>
      <c r="F22" s="27">
        <f>BUSHEL!F22*TONELADA!$B$49</f>
        <v>347.2308</v>
      </c>
      <c r="G22" s="57">
        <f>BUSHEL!G22*TONELADA!$B$49</f>
        <v>345.3936</v>
      </c>
      <c r="H22" s="33"/>
      <c r="I22" s="30">
        <f>BUSHEL!I22*TONELADA!$E$49</f>
        <v>313.86138</v>
      </c>
    </row>
    <row r="23" spans="1:9" ht="19.5" customHeight="1">
      <c r="A23" s="17" t="s">
        <v>18</v>
      </c>
      <c r="B23" s="31">
        <f>BUSHEL!B23*TONELADA!$B$49</f>
        <v>285.6846</v>
      </c>
      <c r="C23" s="38">
        <f>BUSHEL!C23*TONELADA!$B$49</f>
        <v>302.2194</v>
      </c>
      <c r="D23" s="32">
        <f>BUSHEL!D23*TONELADA!$B$49</f>
        <v>323.3472</v>
      </c>
      <c r="E23" s="27">
        <f>BUSHEL!E23*TONELADA!$B$49</f>
        <v>354.57959999999997</v>
      </c>
      <c r="F23" s="27">
        <f>BUSHEL!F23*TONELADA!$B$49</f>
        <v>349.068</v>
      </c>
      <c r="G23" s="57">
        <f>BUSHEL!G23*TONELADA!$B$49</f>
        <v>347.2308</v>
      </c>
      <c r="H23" s="33">
        <f>BUSHEL!H23*$E$49</f>
        <v>287.09114</v>
      </c>
      <c r="I23" s="30">
        <f>BUSHEL!I23*TONELADA!$E$49</f>
        <v>315.43609999999995</v>
      </c>
    </row>
    <row r="24" spans="1:9" ht="19.5" customHeight="1">
      <c r="A24" s="17" t="s">
        <v>19</v>
      </c>
      <c r="B24" s="31"/>
      <c r="C24" s="38">
        <f>BUSHEL!C24*TONELADA!$B$49</f>
        <v>314.98794</v>
      </c>
      <c r="D24" s="32"/>
      <c r="E24" s="27">
        <f>BUSHEL!E24*TONELADA!$B$49</f>
        <v>357.7947</v>
      </c>
      <c r="F24" s="27">
        <f>BUSHEL!F24*TONELADA!$B$49</f>
        <v>352.2831</v>
      </c>
      <c r="G24" s="57">
        <f>BUSHEL!G24*TONELADA!$B$49</f>
        <v>350.4459</v>
      </c>
      <c r="H24" s="33"/>
      <c r="I24" s="34"/>
    </row>
    <row r="25" spans="1:9" ht="19.5" customHeight="1">
      <c r="A25" s="17" t="s">
        <v>20</v>
      </c>
      <c r="B25" s="31">
        <f>BUSHEL!B25*TONELADA!$B$49</f>
        <v>302.12754</v>
      </c>
      <c r="C25" s="38">
        <f>BUSHEL!C25*TONELADA!$B$49</f>
        <v>314.98794</v>
      </c>
      <c r="D25" s="40">
        <f>BUSHEL!D25*TONELADA!$B$49</f>
        <v>330.2367</v>
      </c>
      <c r="E25" s="27">
        <f>BUSHEL!E25*TONELADA!$B$49</f>
        <v>359.6319</v>
      </c>
      <c r="F25" s="27">
        <f>BUSHEL!F25*TONELADA!$B$49</f>
        <v>354.1203</v>
      </c>
      <c r="G25" s="57">
        <f>BUSHEL!G25*TONELADA!$B$49</f>
        <v>352.2831</v>
      </c>
      <c r="H25" s="33">
        <f>BUSHEL!H25*$E$49</f>
        <v>269.37554</v>
      </c>
      <c r="I25" s="34"/>
    </row>
    <row r="26" spans="1:9" ht="19.5" customHeight="1">
      <c r="A26" s="17" t="s">
        <v>21</v>
      </c>
      <c r="B26" s="31"/>
      <c r="C26" s="38">
        <f>BUSHEL!C26*TONELADA!$B$49</f>
        <v>336.02387999999996</v>
      </c>
      <c r="D26" s="40"/>
      <c r="E26" s="27">
        <f>BUSHEL!E26*TONELADA!$B$49</f>
        <v>368.54231999999996</v>
      </c>
      <c r="F26" s="27">
        <f>BUSHEL!F26*TONELADA!$B$49</f>
        <v>363.03072</v>
      </c>
      <c r="G26" s="57">
        <f>BUSHEL!G26*TONELADA!$B$49</f>
        <v>361.19352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339.69828</v>
      </c>
      <c r="D27" s="40"/>
      <c r="E27" s="27">
        <f>BUSHEL!E27*TONELADA!$B$49</f>
        <v>368.54231999999996</v>
      </c>
      <c r="F27" s="27">
        <f>BUSHEL!F27*TONELADA!$B$49</f>
        <v>363.03072</v>
      </c>
      <c r="G27" s="57">
        <f>BUSHEL!G27*TONELADA!$B$49</f>
        <v>361.19352</v>
      </c>
      <c r="H27" s="33"/>
      <c r="I27" s="34"/>
    </row>
    <row r="28" spans="1:9" ht="19.5" customHeight="1">
      <c r="A28" s="17" t="s">
        <v>23</v>
      </c>
      <c r="B28" s="31">
        <f>BUSHEL!B28*TONELADA!$B$49</f>
        <v>317.65188</v>
      </c>
      <c r="C28" s="38">
        <f>BUSHEL!C28*TONELADA!$B$49</f>
        <v>343.37268</v>
      </c>
      <c r="D28" s="40">
        <f>BUSHEL!D28*TONELADA!$B$49</f>
        <v>337.30992</v>
      </c>
      <c r="E28" s="27">
        <f>BUSHEL!E28*TONELADA!$B$49</f>
        <v>368.54231999999996</v>
      </c>
      <c r="F28" s="27">
        <f>BUSHEL!F28*TONELADA!$B$49</f>
        <v>363.03072</v>
      </c>
      <c r="G28" s="57">
        <f>BUSHEL!G28*TONELADA!$B$49</f>
        <v>361.19352</v>
      </c>
      <c r="H28" s="33">
        <f>BUSHEL!H28*$E$49</f>
        <v>250.97099999999998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328.30764</v>
      </c>
      <c r="C30" s="36"/>
      <c r="D30" s="40">
        <f>BUSHEL!D30*TONELADA!$B$49</f>
        <v>342.54594</v>
      </c>
      <c r="E30" s="36"/>
      <c r="F30" s="36"/>
      <c r="G30" s="37"/>
      <c r="H30" s="33">
        <f>BUSHEL!H30*$E$49</f>
        <v>255.30147999999997</v>
      </c>
      <c r="I30" s="34"/>
    </row>
    <row r="31" spans="1:9" ht="19.5" customHeight="1">
      <c r="A31" s="17" t="s">
        <v>16</v>
      </c>
      <c r="B31" s="31">
        <f>BUSHEL!B31*TONELADA!$B$49</f>
        <v>333.08436</v>
      </c>
      <c r="C31" s="36"/>
      <c r="D31" s="40">
        <f>BUSHEL!D31*TONELADA!$B$49</f>
        <v>339.79014</v>
      </c>
      <c r="E31" s="36"/>
      <c r="F31" s="36"/>
      <c r="G31" s="37"/>
      <c r="H31" s="33">
        <f>BUSHEL!H31*$E$49</f>
        <v>258.64776</v>
      </c>
      <c r="I31" s="34"/>
    </row>
    <row r="32" spans="1:9" ht="19.5" customHeight="1">
      <c r="A32" s="17" t="s">
        <v>18</v>
      </c>
      <c r="B32" s="31">
        <f>BUSHEL!B32*TONELADA!$B$49</f>
        <v>325.00068</v>
      </c>
      <c r="C32" s="36"/>
      <c r="D32" s="40">
        <f>BUSHEL!D32*TONELADA!$B$49</f>
        <v>332.0739</v>
      </c>
      <c r="E32" s="36"/>
      <c r="F32" s="36"/>
      <c r="G32" s="37"/>
      <c r="H32" s="33">
        <f>BUSHEL!H32*$E$49</f>
        <v>261.00984</v>
      </c>
      <c r="I32" s="34"/>
    </row>
    <row r="33" spans="1:9" ht="19.5" customHeight="1">
      <c r="A33" s="17" t="s">
        <v>20</v>
      </c>
      <c r="B33" s="31">
        <f>BUSHEL!B33*TONELADA!$B$49</f>
        <v>327.20532</v>
      </c>
      <c r="C33" s="36"/>
      <c r="D33" s="40">
        <f>IF(BUSHEL!D33&gt;0,BUSHEL!D33*TONELADA!$B$49,"")</f>
        <v>327.9402</v>
      </c>
      <c r="E33" s="36"/>
      <c r="F33" s="36"/>
      <c r="G33" s="37"/>
      <c r="H33" s="33">
        <f>BUSHEL!H33*$E$49</f>
        <v>236.79852</v>
      </c>
      <c r="I33" s="34"/>
    </row>
    <row r="34" spans="1:9" ht="19.5" customHeight="1">
      <c r="A34" s="17" t="s">
        <v>23</v>
      </c>
      <c r="B34" s="31">
        <f>BUSHEL!B34*TONELADA!$B$49</f>
        <v>330.51228</v>
      </c>
      <c r="C34" s="38"/>
      <c r="D34" s="40">
        <f>IF(BUSHEL!D34&gt;0,BUSHEL!D34*TONELADA!$B$49,"")</f>
        <v>329.04251999999997</v>
      </c>
      <c r="E34" s="38"/>
      <c r="F34" s="38"/>
      <c r="G34" s="39"/>
      <c r="H34" s="33">
        <f>BUSHEL!H34*$E$49</f>
        <v>224.00392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332.9925</v>
      </c>
      <c r="C36" s="36"/>
      <c r="D36" s="40">
        <f>IF(BUSHEL!D36&gt;0,BUSHEL!D36*TONELADA!$B$49,"")</f>
        <v>331.6146</v>
      </c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331.24716</v>
      </c>
      <c r="C37" s="36"/>
      <c r="D37" s="40">
        <f>IF(BUSHEL!D37&gt;0,BUSHEL!D37*TONELADA!$B$49,"")</f>
        <v>329.40996</v>
      </c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314.52864</v>
      </c>
      <c r="C38" s="36"/>
      <c r="D38" s="40">
        <f>IF(BUSHEL!D38&gt;0,BUSHEL!D38*TONELADA!$B$49,"")</f>
        <v>315.0798</v>
      </c>
      <c r="E38" s="36"/>
      <c r="F38" s="36"/>
      <c r="G38" s="37"/>
      <c r="H38" s="33">
        <f>BUSHEL!H38*$E$49</f>
        <v>232.2712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222.03552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230.3028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223.01971999999998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42</v>
      </c>
      <c r="B8" s="63">
        <v>40</v>
      </c>
      <c r="C8" s="63" t="s">
        <v>44</v>
      </c>
    </row>
    <row r="9" spans="1:3" ht="15">
      <c r="A9" s="64" t="s">
        <v>43</v>
      </c>
      <c r="B9" s="24">
        <v>40</v>
      </c>
      <c r="C9" s="24" t="s">
        <v>44</v>
      </c>
    </row>
    <row r="10" spans="1:3" ht="15">
      <c r="A10" s="62" t="s">
        <v>45</v>
      </c>
      <c r="B10" s="63">
        <v>45</v>
      </c>
      <c r="C10" s="63" t="s">
        <v>44</v>
      </c>
    </row>
    <row r="11" spans="1:3" ht="15">
      <c r="A11" s="64"/>
      <c r="B11" s="24">
        <v>35</v>
      </c>
      <c r="C11" s="24" t="s">
        <v>46</v>
      </c>
    </row>
    <row r="12" spans="1:3" ht="15">
      <c r="A12" s="62" t="s">
        <v>47</v>
      </c>
      <c r="B12" s="63">
        <v>35</v>
      </c>
      <c r="C12" s="63" t="s">
        <v>46</v>
      </c>
    </row>
    <row r="13" spans="1:3" ht="15">
      <c r="A13" s="64" t="s">
        <v>48</v>
      </c>
      <c r="B13" s="24">
        <v>50</v>
      </c>
      <c r="C13" s="24" t="s">
        <v>143</v>
      </c>
    </row>
    <row r="14" spans="1:3" ht="15">
      <c r="A14" s="62" t="s">
        <v>49</v>
      </c>
      <c r="B14" s="63">
        <v>60</v>
      </c>
      <c r="C14" s="63" t="s">
        <v>143</v>
      </c>
    </row>
    <row r="15" spans="1:3" ht="15">
      <c r="A15" s="64" t="s">
        <v>50</v>
      </c>
      <c r="B15" s="24">
        <v>70</v>
      </c>
      <c r="C15" s="24" t="s">
        <v>143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5">
        <v>0.12</v>
      </c>
      <c r="C4" s="66">
        <v>0.115</v>
      </c>
      <c r="D4" s="66">
        <v>0.11</v>
      </c>
      <c r="E4" s="67" t="s">
        <v>57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42</v>
      </c>
      <c r="B9" s="63">
        <v>80</v>
      </c>
      <c r="C9" s="68">
        <f>B9+B24</f>
        <v>65</v>
      </c>
      <c r="D9" s="68">
        <f>B9+B23</f>
        <v>60</v>
      </c>
      <c r="E9" s="63" t="s">
        <v>44</v>
      </c>
    </row>
    <row r="10" spans="1:5" ht="15">
      <c r="A10" t="s">
        <v>43</v>
      </c>
      <c r="B10" s="24">
        <v>80</v>
      </c>
      <c r="C10" s="71">
        <f>B10+B24</f>
        <v>65</v>
      </c>
      <c r="D10" s="71">
        <f>B10+B23</f>
        <v>60</v>
      </c>
      <c r="E10" s="24" t="s">
        <v>44</v>
      </c>
    </row>
    <row r="11" spans="1:5" ht="15">
      <c r="A11" s="70" t="s">
        <v>45</v>
      </c>
      <c r="B11" s="63">
        <v>85</v>
      </c>
      <c r="C11" s="68">
        <f>B11+B24</f>
        <v>70</v>
      </c>
      <c r="D11" s="68">
        <f>B11+B23</f>
        <v>65</v>
      </c>
      <c r="E11" s="63" t="s">
        <v>44</v>
      </c>
    </row>
    <row r="12" spans="1:5" ht="15">
      <c r="A12" t="s">
        <v>58</v>
      </c>
      <c r="B12" s="24">
        <v>75</v>
      </c>
      <c r="C12" s="71">
        <f>B12+B24</f>
        <v>60</v>
      </c>
      <c r="D12" s="71">
        <f>B12+B23</f>
        <v>55</v>
      </c>
      <c r="E12" s="24" t="s">
        <v>46</v>
      </c>
    </row>
    <row r="13" spans="1:5" ht="15">
      <c r="A13" s="70" t="s">
        <v>47</v>
      </c>
      <c r="B13" s="63">
        <v>80</v>
      </c>
      <c r="C13" s="68">
        <f>B13+B24</f>
        <v>65</v>
      </c>
      <c r="D13" s="68">
        <f>B13+B23</f>
        <v>60</v>
      </c>
      <c r="E13" s="63" t="s">
        <v>46</v>
      </c>
    </row>
    <row r="14" spans="1:5" ht="15">
      <c r="A14" t="s">
        <v>48</v>
      </c>
      <c r="B14" s="24">
        <v>85</v>
      </c>
      <c r="C14" s="74">
        <f>B14+B24</f>
        <v>70</v>
      </c>
      <c r="D14" s="24">
        <f>B14+B23</f>
        <v>65</v>
      </c>
      <c r="E14" s="24" t="s">
        <v>143</v>
      </c>
    </row>
    <row r="15" spans="1:5" ht="15">
      <c r="A15" s="70" t="s">
        <v>49</v>
      </c>
      <c r="B15" s="63">
        <v>85</v>
      </c>
      <c r="C15" s="63">
        <f>B15+B24</f>
        <v>70</v>
      </c>
      <c r="D15" s="63">
        <f>B15+B23</f>
        <v>65</v>
      </c>
      <c r="E15" s="63" t="s">
        <v>143</v>
      </c>
    </row>
    <row r="16" spans="1:5" ht="15">
      <c r="A16" t="s">
        <v>50</v>
      </c>
      <c r="B16" s="24">
        <v>85</v>
      </c>
      <c r="C16" s="74">
        <f>B16+B24</f>
        <v>70</v>
      </c>
      <c r="D16" s="24">
        <f>B16+B23</f>
        <v>65</v>
      </c>
      <c r="E16" s="24" t="s">
        <v>143</v>
      </c>
    </row>
    <row r="22" ht="15">
      <c r="A22" t="s">
        <v>59</v>
      </c>
    </row>
    <row r="23" spans="1:2" ht="15">
      <c r="A23" s="75">
        <v>0.11</v>
      </c>
      <c r="B23">
        <v>-20</v>
      </c>
    </row>
    <row r="24" spans="1:2" ht="15">
      <c r="A24" s="76">
        <v>0.115</v>
      </c>
      <c r="B24" s="77">
        <v>-15</v>
      </c>
    </row>
    <row r="25" spans="1:2" ht="15">
      <c r="A25" s="78">
        <v>0.125</v>
      </c>
      <c r="B25" s="79" t="s">
        <v>60</v>
      </c>
    </row>
    <row r="26" spans="1:2" ht="15">
      <c r="A26" s="75">
        <v>0.13</v>
      </c>
      <c r="B26" s="80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5" t="s">
        <v>35</v>
      </c>
    </row>
    <row r="3" spans="2:3" ht="15.75">
      <c r="B3" s="60" t="s">
        <v>63</v>
      </c>
      <c r="C3" s="61" t="s">
        <v>36</v>
      </c>
    </row>
    <row r="4" spans="1:3" ht="15">
      <c r="A4" s="81" t="s">
        <v>64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42</v>
      </c>
      <c r="B8" s="63">
        <v>70</v>
      </c>
      <c r="C8" s="63" t="s">
        <v>41</v>
      </c>
    </row>
    <row r="9" spans="1:3" ht="15">
      <c r="A9" s="64" t="s">
        <v>43</v>
      </c>
      <c r="B9" s="24">
        <v>68</v>
      </c>
      <c r="C9" s="24" t="s">
        <v>44</v>
      </c>
    </row>
    <row r="10" spans="1:3" ht="15">
      <c r="A10" s="62" t="s">
        <v>45</v>
      </c>
      <c r="B10" s="63">
        <v>72</v>
      </c>
      <c r="C10" s="63" t="s">
        <v>44</v>
      </c>
    </row>
    <row r="11" spans="1:3" ht="15">
      <c r="A11" s="64" t="s">
        <v>58</v>
      </c>
      <c r="B11" s="24"/>
      <c r="C11" s="24"/>
    </row>
    <row r="12" spans="1:3" ht="15">
      <c r="A12" s="62" t="s">
        <v>47</v>
      </c>
      <c r="B12" s="63"/>
      <c r="C12" s="63"/>
    </row>
    <row r="13" spans="1:3" ht="15">
      <c r="A13" s="64" t="s">
        <v>48</v>
      </c>
      <c r="B13" s="24"/>
      <c r="C13" s="74"/>
    </row>
    <row r="14" spans="1:3" ht="15">
      <c r="A14" s="62" t="s">
        <v>49</v>
      </c>
      <c r="B14" s="63"/>
      <c r="C14" s="63"/>
    </row>
    <row r="15" spans="1:3" ht="15">
      <c r="A15" s="64" t="s">
        <v>50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B2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65</v>
      </c>
    </row>
    <row r="2" spans="3:11" ht="15">
      <c r="C2" s="82" t="s">
        <v>66</v>
      </c>
      <c r="G2" s="82" t="s">
        <v>67</v>
      </c>
      <c r="K2" s="82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2" t="s">
        <v>72</v>
      </c>
      <c r="B4" t="s">
        <v>73</v>
      </c>
      <c r="C4" t="s">
        <v>74</v>
      </c>
      <c r="D4" t="s">
        <v>147</v>
      </c>
      <c r="E4">
        <v>743</v>
      </c>
      <c r="F4" t="s">
        <v>75</v>
      </c>
      <c r="G4" t="s">
        <v>74</v>
      </c>
      <c r="H4" t="s">
        <v>147</v>
      </c>
      <c r="I4" s="83">
        <v>870.25</v>
      </c>
      <c r="J4" t="s">
        <v>76</v>
      </c>
      <c r="K4" t="s">
        <v>77</v>
      </c>
      <c r="L4" t="s">
        <v>147</v>
      </c>
      <c r="M4">
        <v>723</v>
      </c>
    </row>
    <row r="5" spans="2:13" ht="15">
      <c r="B5" t="s">
        <v>78</v>
      </c>
      <c r="C5" t="s">
        <v>79</v>
      </c>
      <c r="D5" t="s">
        <v>147</v>
      </c>
      <c r="E5" s="83">
        <v>777.5</v>
      </c>
      <c r="F5" t="s">
        <v>80</v>
      </c>
      <c r="G5" t="s">
        <v>79</v>
      </c>
      <c r="H5" t="s">
        <v>147</v>
      </c>
      <c r="I5">
        <v>880</v>
      </c>
      <c r="J5" t="s">
        <v>81</v>
      </c>
      <c r="K5" t="s">
        <v>82</v>
      </c>
      <c r="L5" t="s">
        <v>147</v>
      </c>
      <c r="M5" s="83">
        <v>729.25</v>
      </c>
    </row>
    <row r="6" spans="2:13" ht="15">
      <c r="B6" t="s">
        <v>83</v>
      </c>
      <c r="C6" t="s">
        <v>84</v>
      </c>
      <c r="D6" t="s">
        <v>147</v>
      </c>
      <c r="E6" s="83">
        <v>822.25</v>
      </c>
      <c r="F6" t="s">
        <v>85</v>
      </c>
      <c r="G6" t="s">
        <v>84</v>
      </c>
      <c r="H6" t="s">
        <v>147</v>
      </c>
      <c r="I6" s="83">
        <v>898.75</v>
      </c>
      <c r="J6" t="s">
        <v>86</v>
      </c>
      <c r="K6" t="s">
        <v>87</v>
      </c>
      <c r="L6" t="s">
        <v>147</v>
      </c>
      <c r="M6" s="83">
        <v>684.25</v>
      </c>
    </row>
    <row r="7" spans="2:13" ht="15">
      <c r="B7" t="s">
        <v>88</v>
      </c>
      <c r="C7" t="s">
        <v>89</v>
      </c>
      <c r="D7" t="s">
        <v>147</v>
      </c>
      <c r="E7" s="83">
        <v>864.5</v>
      </c>
      <c r="F7" t="s">
        <v>90</v>
      </c>
      <c r="G7" t="s">
        <v>89</v>
      </c>
      <c r="H7" t="s">
        <v>147</v>
      </c>
      <c r="I7">
        <v>918</v>
      </c>
      <c r="J7" t="s">
        <v>91</v>
      </c>
      <c r="K7" t="s">
        <v>92</v>
      </c>
      <c r="L7" t="s">
        <v>147</v>
      </c>
      <c r="M7" s="83">
        <v>637.5</v>
      </c>
    </row>
    <row r="8" spans="2:13" ht="15">
      <c r="B8" t="s">
        <v>93</v>
      </c>
      <c r="C8" t="s">
        <v>94</v>
      </c>
      <c r="D8" t="s">
        <v>147</v>
      </c>
      <c r="E8" s="83">
        <v>893.5</v>
      </c>
      <c r="F8" t="s">
        <v>95</v>
      </c>
      <c r="G8" t="s">
        <v>94</v>
      </c>
      <c r="H8" t="s">
        <v>147</v>
      </c>
      <c r="I8" s="83">
        <v>932.25</v>
      </c>
      <c r="J8" t="s">
        <v>96</v>
      </c>
      <c r="K8" t="s">
        <v>97</v>
      </c>
      <c r="L8" t="s">
        <v>147</v>
      </c>
      <c r="M8" s="83">
        <v>648.5</v>
      </c>
    </row>
    <row r="9" spans="2:13" ht="15">
      <c r="B9" t="s">
        <v>98</v>
      </c>
      <c r="C9" t="s">
        <v>99</v>
      </c>
      <c r="D9" t="s">
        <v>147</v>
      </c>
      <c r="E9" s="83">
        <v>906.5</v>
      </c>
      <c r="F9" t="s">
        <v>100</v>
      </c>
      <c r="G9" t="s">
        <v>99</v>
      </c>
      <c r="H9" t="s">
        <v>147</v>
      </c>
      <c r="I9" s="83">
        <v>924.75</v>
      </c>
      <c r="J9" t="s">
        <v>101</v>
      </c>
      <c r="K9" t="s">
        <v>102</v>
      </c>
      <c r="L9" t="s">
        <v>147</v>
      </c>
      <c r="M9">
        <v>657</v>
      </c>
    </row>
    <row r="10" spans="2:13" ht="15">
      <c r="B10" t="s">
        <v>103</v>
      </c>
      <c r="C10" t="s">
        <v>104</v>
      </c>
      <c r="D10" t="s">
        <v>147</v>
      </c>
      <c r="E10" s="83">
        <v>884.5</v>
      </c>
      <c r="F10" t="s">
        <v>105</v>
      </c>
      <c r="G10" t="s">
        <v>104</v>
      </c>
      <c r="H10" t="s">
        <v>147</v>
      </c>
      <c r="I10" s="83">
        <v>903.75</v>
      </c>
      <c r="J10" t="s">
        <v>106</v>
      </c>
      <c r="K10" t="s">
        <v>107</v>
      </c>
      <c r="L10" t="s">
        <v>147</v>
      </c>
      <c r="M10">
        <v>663</v>
      </c>
    </row>
    <row r="11" spans="2:13" ht="15">
      <c r="B11" t="s">
        <v>108</v>
      </c>
      <c r="C11" t="s">
        <v>109</v>
      </c>
      <c r="D11" t="s">
        <v>147</v>
      </c>
      <c r="E11" s="83">
        <v>890.5</v>
      </c>
      <c r="F11" t="s">
        <v>110</v>
      </c>
      <c r="G11" t="s">
        <v>109</v>
      </c>
      <c r="H11" t="s">
        <v>147</v>
      </c>
      <c r="I11" s="83">
        <v>892.5</v>
      </c>
      <c r="J11" t="s">
        <v>111</v>
      </c>
      <c r="K11" t="s">
        <v>112</v>
      </c>
      <c r="L11" t="s">
        <v>147</v>
      </c>
      <c r="M11" s="83">
        <v>601.5</v>
      </c>
    </row>
    <row r="12" spans="2:13" ht="15">
      <c r="B12" t="s">
        <v>113</v>
      </c>
      <c r="C12" t="s">
        <v>114</v>
      </c>
      <c r="D12" t="s">
        <v>147</v>
      </c>
      <c r="E12" s="83">
        <v>899.5</v>
      </c>
      <c r="F12" t="s">
        <v>115</v>
      </c>
      <c r="G12" t="s">
        <v>114</v>
      </c>
      <c r="H12" t="s">
        <v>147</v>
      </c>
      <c r="I12" s="83">
        <v>895.5</v>
      </c>
      <c r="J12" t="s">
        <v>116</v>
      </c>
      <c r="K12" t="s">
        <v>117</v>
      </c>
      <c r="L12" t="s">
        <v>147</v>
      </c>
      <c r="M12">
        <v>569</v>
      </c>
    </row>
    <row r="13" spans="2:13" ht="15">
      <c r="B13" t="s">
        <v>118</v>
      </c>
      <c r="C13" t="s">
        <v>119</v>
      </c>
      <c r="D13" t="s">
        <v>147</v>
      </c>
      <c r="E13" s="83">
        <v>906.25</v>
      </c>
      <c r="F13" t="s">
        <v>144</v>
      </c>
      <c r="G13" t="s">
        <v>119</v>
      </c>
      <c r="H13" t="s">
        <v>147</v>
      </c>
      <c r="I13" s="83">
        <v>902.5</v>
      </c>
      <c r="J13" t="s">
        <v>120</v>
      </c>
      <c r="K13" t="s">
        <v>121</v>
      </c>
      <c r="L13" t="s">
        <v>147</v>
      </c>
      <c r="M13">
        <v>578</v>
      </c>
    </row>
    <row r="14" spans="2:13" ht="15">
      <c r="B14" t="s">
        <v>122</v>
      </c>
      <c r="C14" t="s">
        <v>123</v>
      </c>
      <c r="D14" t="s">
        <v>147</v>
      </c>
      <c r="E14" s="83">
        <v>901.5</v>
      </c>
      <c r="F14" t="s">
        <v>145</v>
      </c>
      <c r="G14" t="s">
        <v>123</v>
      </c>
      <c r="H14" t="s">
        <v>147</v>
      </c>
      <c r="I14" s="83">
        <v>896.5</v>
      </c>
      <c r="J14" t="s">
        <v>124</v>
      </c>
      <c r="K14" t="s">
        <v>125</v>
      </c>
      <c r="L14" t="s">
        <v>147</v>
      </c>
      <c r="M14">
        <v>585</v>
      </c>
    </row>
    <row r="15" spans="2:13" ht="15">
      <c r="B15" t="s">
        <v>126</v>
      </c>
      <c r="C15" t="s">
        <v>127</v>
      </c>
      <c r="D15" t="s">
        <v>147</v>
      </c>
      <c r="E15">
        <v>856</v>
      </c>
      <c r="F15" t="s">
        <v>146</v>
      </c>
      <c r="G15" t="s">
        <v>127</v>
      </c>
      <c r="H15" t="s">
        <v>147</v>
      </c>
      <c r="I15" s="83">
        <v>857.5</v>
      </c>
      <c r="J15" t="s">
        <v>128</v>
      </c>
      <c r="K15" t="s">
        <v>129</v>
      </c>
      <c r="L15" t="s">
        <v>147</v>
      </c>
      <c r="M15">
        <v>590</v>
      </c>
    </row>
    <row r="16" spans="2:13" ht="15">
      <c r="B16"/>
      <c r="C16"/>
      <c r="D16"/>
      <c r="E16"/>
      <c r="F16"/>
      <c r="G16"/>
      <c r="H16"/>
      <c r="I16"/>
      <c r="J16" t="s">
        <v>130</v>
      </c>
      <c r="K16" t="s">
        <v>131</v>
      </c>
      <c r="L16" t="s">
        <v>147</v>
      </c>
      <c r="M16">
        <v>577</v>
      </c>
    </row>
    <row r="17" spans="2:13" ht="15">
      <c r="B17"/>
      <c r="C17"/>
      <c r="D17"/>
      <c r="E17"/>
      <c r="F17"/>
      <c r="G17"/>
      <c r="H17"/>
      <c r="I17"/>
      <c r="J17" t="s">
        <v>132</v>
      </c>
      <c r="K17" t="s">
        <v>133</v>
      </c>
      <c r="L17" t="s">
        <v>147</v>
      </c>
      <c r="M17">
        <v>564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t="s">
        <v>147</v>
      </c>
      <c r="M18">
        <v>585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t="s">
        <v>147</v>
      </c>
      <c r="M19" s="83">
        <v>566.5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138</v>
      </c>
      <c r="E26" s="85" t="s">
        <v>139</v>
      </c>
    </row>
    <row r="27" spans="3:9" ht="15.75">
      <c r="C27" s="85" t="s">
        <v>140</v>
      </c>
      <c r="D27" s="86" t="s">
        <v>148</v>
      </c>
      <c r="E27" s="64">
        <v>28</v>
      </c>
      <c r="F27" s="82" t="s">
        <v>141</v>
      </c>
      <c r="G27" t="s">
        <v>40</v>
      </c>
      <c r="H27" t="s">
        <v>142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2011-04-29T12:33:15Z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