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<sst xmlns="http://schemas.openxmlformats.org/spreadsheetml/2006/main" count="443" uniqueCount="53">
  <si>
    <t>Tabla 1</t>
  </si>
  <si>
    <t>Cotizantes al Sistema de Previsión Social. Por género. En número de personas y pesos mensuales</t>
  </si>
  <si>
    <t>Item</t>
  </si>
  <si>
    <t>Número</t>
  </si>
  <si>
    <t>Remuneración</t>
  </si>
  <si>
    <t>Período</t>
  </si>
  <si>
    <t>Variación% 2008-2009</t>
  </si>
  <si>
    <t>Variación% 2009-2010</t>
  </si>
  <si>
    <t>Variación real % 2008-09</t>
  </si>
  <si>
    <t>Variación real % 2009-10</t>
  </si>
  <si>
    <t>Género</t>
  </si>
  <si>
    <t>Actividad</t>
  </si>
  <si>
    <t>Agrícola</t>
  </si>
  <si>
    <t>Femenino</t>
  </si>
  <si>
    <t xml:space="preserve">No Agrícola </t>
  </si>
  <si>
    <t>Total</t>
  </si>
  <si>
    <t>Masculino</t>
  </si>
  <si>
    <t>No Agrícola</t>
  </si>
  <si>
    <t>Fuente: elaborado por ODEPA con información de la Superintendencia de Pensiones</t>
  </si>
  <si>
    <t>Tabla 2</t>
  </si>
  <si>
    <t>Tabla 3</t>
  </si>
  <si>
    <t>Tabla 4</t>
  </si>
  <si>
    <t>Tabla 5</t>
  </si>
  <si>
    <t>Tabla 6</t>
  </si>
  <si>
    <t>Tabla 7</t>
  </si>
  <si>
    <t>Tabla 8</t>
  </si>
  <si>
    <t>Tabla 9</t>
  </si>
  <si>
    <t>Tabla 10</t>
  </si>
  <si>
    <t>Tabla 11</t>
  </si>
  <si>
    <t>Tabla 12</t>
  </si>
  <si>
    <t>Tabla 13</t>
  </si>
  <si>
    <t>Tabla 14</t>
  </si>
  <si>
    <t>Tabla 15</t>
  </si>
  <si>
    <t>Tabla 16</t>
  </si>
  <si>
    <t>Tabla 17</t>
  </si>
  <si>
    <t>Arica y Parinacota: Empleo y Remuneraciones en la Agricultura y No Agricultura a Diciembre 2010</t>
  </si>
  <si>
    <t>La Equidad de Género en el Empleo y las Remuneraciones en la Agricultura y No Agricultura a Diciembre 2010</t>
  </si>
  <si>
    <t>Tarapacá: Empleo y Remuneraciones en la Agricultura y No Agricultura a Diciembre 2010</t>
  </si>
  <si>
    <t>Antofagasta: Empleo y Remuneraciones en la Agricultura y No Agricultura a Diciembre 2010</t>
  </si>
  <si>
    <t>Atacama: Empleo y Remuneraciones en la Agricultura y No Agricultura a Diciembre 2010</t>
  </si>
  <si>
    <t>Coquimbo: Empleo y Remuneraciones en la Agricultura y No Agricultura a Diciembre 2010</t>
  </si>
  <si>
    <t>Valparaíso: Empleo y Remuneraciones en la Agricultura y No Agricultura a Diciembre 2010</t>
  </si>
  <si>
    <t>Metropolitana: Empleo y Remuneraciones en la Agricultura y No Agricultura a Diciembre 2010</t>
  </si>
  <si>
    <t>O'Higgins: Empleo y Remuneraciones en la Agricultura y No Agricultura a Diciembre 2010</t>
  </si>
  <si>
    <t>Maule: Empleo y Remuneraciones en la Agricultura y No Agricultura a Diciembre 2010</t>
  </si>
  <si>
    <t>Biobío: Empleo y Remuneraciones en la Agricultura y No Agricultura a Diciembre 2010</t>
  </si>
  <si>
    <t>Araucanía: Empleo y Remuneraciones en la Agricultura y No Agricultura a Diciembre 2010</t>
  </si>
  <si>
    <t>Los Ríos: Empleo y Remuneraciones en la Agricultura y No Agricultura a Diciembre 2010</t>
  </si>
  <si>
    <t>Los Lagos: Empleo y Remuneraciones en la Agricultura y No Agricultura a Diciembre 2010</t>
  </si>
  <si>
    <t>Aysén: Empleo y Remuneraciones en la Agricultura y No Agricultura a Diciembre 2010</t>
  </si>
  <si>
    <t>Magallanes: Empleo y Remuneraciones en la Agricultura y No Agricultura a Diciembre 2010</t>
  </si>
  <si>
    <t>Sin información de Región: Empleo y Remuneraciones en la Agricultura y No Agricultura a Diciembre 2010</t>
  </si>
  <si>
    <t>País: Empleo y Remuneraciones en la Agricultura y No Agricultura a Diciembre 2010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</si>
</sst>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 horizontal="center"/>
    </xf>
    <xf numFmtId="17" fontId="37" fillId="0" borderId="15" xfId="0" applyNumberFormat="1" applyFont="1" applyBorder="1" applyAlignment="1">
      <alignment horizontal="center"/>
    </xf>
    <xf numFmtId="17" fontId="37" fillId="0" borderId="19" xfId="0" applyNumberFormat="1" applyFont="1" applyBorder="1" applyAlignment="1">
      <alignment horizontal="center"/>
    </xf>
    <xf numFmtId="17" fontId="37" fillId="0" borderId="20" xfId="0" applyNumberFormat="1" applyFont="1" applyBorder="1" applyAlignment="1">
      <alignment horizontal="center"/>
    </xf>
    <xf numFmtId="0" fontId="37" fillId="0" borderId="19" xfId="0" applyFont="1" applyBorder="1" applyAlignment="1">
      <alignment horizontal="center" wrapText="1"/>
    </xf>
    <xf numFmtId="0" fontId="37" fillId="0" borderId="20" xfId="0" applyFont="1" applyBorder="1" applyAlignment="1">
      <alignment horizontal="center" wrapText="1"/>
    </xf>
    <xf numFmtId="0" fontId="37" fillId="0" borderId="21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2" fillId="0" borderId="24" xfId="0" applyNumberFormat="1" applyFont="1" applyBorder="1" applyAlignment="1">
      <alignment/>
    </xf>
    <xf numFmtId="3" fontId="37" fillId="0" borderId="26" xfId="0" applyNumberFormat="1" applyFont="1" applyBorder="1" applyAlignment="1">
      <alignment/>
    </xf>
    <xf numFmtId="164" fontId="37" fillId="0" borderId="26" xfId="0" applyNumberFormat="1" applyFont="1" applyBorder="1" applyAlignment="1">
      <alignment/>
    </xf>
    <xf numFmtId="164" fontId="37" fillId="0" borderId="27" xfId="0" applyNumberFormat="1" applyFont="1" applyBorder="1" applyAlignment="1">
      <alignment/>
    </xf>
    <xf numFmtId="3" fontId="37" fillId="0" borderId="28" xfId="0" applyNumberFormat="1" applyFont="1" applyBorder="1" applyAlignment="1">
      <alignment/>
    </xf>
    <xf numFmtId="3" fontId="37" fillId="0" borderId="26" xfId="0" applyNumberFormat="1" applyFont="1" applyBorder="1" applyAlignment="1">
      <alignment/>
    </xf>
    <xf numFmtId="165" fontId="37" fillId="0" borderId="26" xfId="0" applyNumberFormat="1" applyFont="1" applyBorder="1" applyAlignment="1">
      <alignment/>
    </xf>
    <xf numFmtId="164" fontId="37" fillId="0" borderId="27" xfId="0" applyNumberFormat="1" applyFont="1" applyBorder="1" applyAlignment="1">
      <alignment/>
    </xf>
    <xf numFmtId="3" fontId="37" fillId="0" borderId="29" xfId="0" applyNumberFormat="1" applyFont="1" applyBorder="1" applyAlignment="1">
      <alignment/>
    </xf>
    <xf numFmtId="3" fontId="37" fillId="0" borderId="23" xfId="0" applyNumberFormat="1" applyFont="1" applyBorder="1" applyAlignment="1">
      <alignment/>
    </xf>
    <xf numFmtId="3" fontId="37" fillId="0" borderId="30" xfId="0" applyNumberFormat="1" applyFont="1" applyBorder="1" applyAlignment="1">
      <alignment/>
    </xf>
    <xf numFmtId="164" fontId="37" fillId="0" borderId="23" xfId="0" applyNumberFormat="1" applyFont="1" applyBorder="1" applyAlignment="1">
      <alignment/>
    </xf>
    <xf numFmtId="164" fontId="37" fillId="0" borderId="14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3" fontId="37" fillId="0" borderId="23" xfId="0" applyNumberFormat="1" applyFont="1" applyBorder="1" applyAlignment="1">
      <alignment/>
    </xf>
    <xf numFmtId="165" fontId="37" fillId="0" borderId="23" xfId="0" applyNumberFormat="1" applyFont="1" applyBorder="1" applyAlignment="1">
      <alignment/>
    </xf>
    <xf numFmtId="0" fontId="37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164" fontId="37" fillId="0" borderId="14" xfId="0" applyNumberFormat="1" applyFont="1" applyBorder="1" applyAlignment="1">
      <alignment/>
    </xf>
    <xf numFmtId="0" fontId="37" fillId="0" borderId="24" xfId="0" applyFont="1" applyBorder="1" applyAlignment="1">
      <alignment/>
    </xf>
    <xf numFmtId="3" fontId="37" fillId="0" borderId="23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3" fontId="37" fillId="0" borderId="31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3" fontId="37" fillId="0" borderId="33" xfId="0" applyNumberFormat="1" applyFont="1" applyBorder="1" applyAlignment="1">
      <alignment/>
    </xf>
    <xf numFmtId="3" fontId="37" fillId="0" borderId="34" xfId="0" applyNumberFormat="1" applyFont="1" applyBorder="1" applyAlignment="1">
      <alignment/>
    </xf>
    <xf numFmtId="3" fontId="37" fillId="0" borderId="34" xfId="0" applyNumberFormat="1" applyFont="1" applyBorder="1" applyAlignment="1">
      <alignment/>
    </xf>
    <xf numFmtId="0" fontId="37" fillId="0" borderId="35" xfId="0" applyFont="1" applyBorder="1" applyAlignment="1">
      <alignment/>
    </xf>
    <xf numFmtId="0" fontId="37" fillId="0" borderId="36" xfId="0" applyFont="1" applyBorder="1" applyAlignment="1">
      <alignment/>
    </xf>
    <xf numFmtId="3" fontId="37" fillId="0" borderId="36" xfId="0" applyNumberFormat="1" applyFont="1" applyBorder="1" applyAlignment="1">
      <alignment/>
    </xf>
    <xf numFmtId="0" fontId="37" fillId="0" borderId="37" xfId="0" applyFont="1" applyBorder="1" applyAlignment="1">
      <alignment/>
    </xf>
    <xf numFmtId="0" fontId="37" fillId="0" borderId="18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164" fontId="37" fillId="0" borderId="26" xfId="0" applyNumberFormat="1" applyFont="1" applyBorder="1" applyAlignment="1">
      <alignment/>
    </xf>
    <xf numFmtId="164" fontId="37" fillId="0" borderId="23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7" fillId="0" borderId="26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7" fillId="0" borderId="19" xfId="0" applyFont="1" applyBorder="1" applyAlignment="1">
      <alignment/>
    </xf>
    <xf numFmtId="0" fontId="37" fillId="0" borderId="18" xfId="0" applyFont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37" fillId="0" borderId="38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3" fontId="37" fillId="0" borderId="31" xfId="0" applyNumberFormat="1" applyFont="1" applyBorder="1" applyAlignment="1">
      <alignment/>
    </xf>
    <xf numFmtId="3" fontId="37" fillId="0" borderId="29" xfId="0" applyNumberFormat="1" applyFont="1" applyBorder="1" applyAlignment="1">
      <alignment/>
    </xf>
    <xf numFmtId="3" fontId="37" fillId="0" borderId="33" xfId="0" applyNumberFormat="1" applyFont="1" applyBorder="1" applyAlignment="1">
      <alignment/>
    </xf>
    <xf numFmtId="3" fontId="0" fillId="0" borderId="0" xfId="0" applyNumberFormat="1" applyAlignment="1">
      <alignment/>
    </xf>
    <xf numFmtId="3" fontId="3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38" fillId="0" borderId="13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3" fontId="36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1"/>
  <sheetViews>
    <sheetView tabSelected="1" zoomScale="75" zoomScaleNormal="75" zoomScalePageLayoutView="0" workbookViewId="0" topLeftCell="A1">
      <selection activeCell="N282" sqref="N282:O290"/>
    </sheetView>
  </sheetViews>
  <sheetFormatPr defaultColWidth="11.421875" defaultRowHeight="15"/>
  <cols>
    <col min="1" max="1" width="12.140625" style="0" customWidth="1"/>
    <col min="2" max="2" width="13.28125" style="0" customWidth="1"/>
    <col min="14" max="14" width="20.140625" style="0" customWidth="1"/>
    <col min="15" max="15" width="13.00390625" style="0" bestFit="1" customWidth="1"/>
  </cols>
  <sheetData>
    <row r="1" spans="1:12" ht="18" customHeight="1">
      <c r="A1" s="90" t="s">
        <v>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3" spans="1:12" ht="15.75" thickBo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">
      <c r="A4" s="2" t="s">
        <v>35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2" ht="15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5">
      <c r="A6" s="8"/>
      <c r="B6" s="9" t="s">
        <v>2</v>
      </c>
      <c r="C6" s="10"/>
      <c r="D6" s="11"/>
      <c r="E6" s="11" t="s">
        <v>3</v>
      </c>
      <c r="F6" s="12"/>
      <c r="G6" s="13"/>
      <c r="H6" s="11"/>
      <c r="I6" s="11"/>
      <c r="J6" s="11" t="s">
        <v>4</v>
      </c>
      <c r="K6" s="12"/>
      <c r="L6" s="13"/>
    </row>
    <row r="7" spans="1:12" ht="43.5">
      <c r="A7" s="8"/>
      <c r="B7" s="9" t="s">
        <v>5</v>
      </c>
      <c r="C7" s="14">
        <v>39783</v>
      </c>
      <c r="D7" s="15">
        <v>40148</v>
      </c>
      <c r="E7" s="16">
        <v>40513</v>
      </c>
      <c r="F7" s="17" t="s">
        <v>6</v>
      </c>
      <c r="G7" s="18" t="s">
        <v>7</v>
      </c>
      <c r="H7" s="14">
        <v>39783</v>
      </c>
      <c r="I7" s="15">
        <v>40148</v>
      </c>
      <c r="J7" s="16">
        <v>40513</v>
      </c>
      <c r="K7" s="17" t="s">
        <v>8</v>
      </c>
      <c r="L7" s="19" t="s">
        <v>9</v>
      </c>
    </row>
    <row r="8" spans="1:20" ht="15">
      <c r="A8" s="20" t="s">
        <v>10</v>
      </c>
      <c r="B8" s="21" t="s">
        <v>11</v>
      </c>
      <c r="C8" s="22"/>
      <c r="D8" s="23"/>
      <c r="E8" s="23"/>
      <c r="F8" s="23"/>
      <c r="G8" s="24"/>
      <c r="H8" s="25"/>
      <c r="I8" s="23"/>
      <c r="J8" s="26"/>
      <c r="K8" s="23"/>
      <c r="L8" s="7"/>
      <c r="R8" s="83"/>
      <c r="S8" s="83"/>
      <c r="T8" s="83"/>
    </row>
    <row r="9" spans="1:20" ht="15">
      <c r="A9" s="27"/>
      <c r="B9" s="28" t="s">
        <v>12</v>
      </c>
      <c r="C9" s="29">
        <v>795</v>
      </c>
      <c r="D9" s="30">
        <v>876</v>
      </c>
      <c r="E9" s="30">
        <v>765</v>
      </c>
      <c r="F9" s="31">
        <f>+((D9/C9)-1)*100</f>
        <v>10.188679245283016</v>
      </c>
      <c r="G9" s="32">
        <f>+((E9/D9)-1)*100</f>
        <v>-12.671232876712324</v>
      </c>
      <c r="H9" s="33">
        <v>236607</v>
      </c>
      <c r="I9" s="34">
        <v>319453</v>
      </c>
      <c r="J9" s="30">
        <v>339453</v>
      </c>
      <c r="K9" s="35">
        <f>+(((I9/H9)-1)*100)+1.4</f>
        <v>36.41417963120279</v>
      </c>
      <c r="L9" s="36">
        <f>+(((J9/I9)-1)*100)-3</f>
        <v>3.260701887288578</v>
      </c>
      <c r="R9" s="83"/>
      <c r="S9" s="83"/>
      <c r="T9" s="83"/>
    </row>
    <row r="10" spans="1:20" ht="15">
      <c r="A10" s="22" t="s">
        <v>13</v>
      </c>
      <c r="B10" s="21" t="s">
        <v>14</v>
      </c>
      <c r="C10" s="37">
        <f>+C11-C9</f>
        <v>15853</v>
      </c>
      <c r="D10" s="38">
        <f>+D11-D9</f>
        <v>16942</v>
      </c>
      <c r="E10" s="39">
        <f>+E11-E9</f>
        <v>18571</v>
      </c>
      <c r="F10" s="40">
        <f aca="true" t="shared" si="0" ref="F10:G17">+((D10/C10)-1)*100</f>
        <v>6.869362265817203</v>
      </c>
      <c r="G10" s="41">
        <f t="shared" si="0"/>
        <v>9.61515759650573</v>
      </c>
      <c r="H10" s="42">
        <v>338822</v>
      </c>
      <c r="I10" s="43">
        <v>348312</v>
      </c>
      <c r="J10" s="38">
        <v>383117</v>
      </c>
      <c r="K10" s="44">
        <f aca="true" t="shared" si="1" ref="K10:K17">+(((I10/H10)-1)*100)+1.4</f>
        <v>4.200880698419816</v>
      </c>
      <c r="L10" s="47">
        <f aca="true" t="shared" si="2" ref="L10:L17">+(((J10/I10)-1)*100)-3</f>
        <v>6.992478008222516</v>
      </c>
      <c r="R10" s="83"/>
      <c r="S10" s="74"/>
      <c r="T10" s="83"/>
    </row>
    <row r="11" spans="1:20" ht="15">
      <c r="A11" s="45"/>
      <c r="B11" s="21" t="s">
        <v>15</v>
      </c>
      <c r="C11" s="46">
        <v>16648</v>
      </c>
      <c r="D11" s="38">
        <v>17818</v>
      </c>
      <c r="E11" s="38">
        <v>19336</v>
      </c>
      <c r="F11" s="40">
        <f t="shared" si="0"/>
        <v>7.02787121576165</v>
      </c>
      <c r="G11" s="41">
        <f t="shared" si="0"/>
        <v>8.519474688517237</v>
      </c>
      <c r="H11" s="42">
        <v>333874</v>
      </c>
      <c r="I11" s="43">
        <v>346832</v>
      </c>
      <c r="J11" s="38">
        <v>381389</v>
      </c>
      <c r="K11" s="44">
        <f t="shared" si="1"/>
        <v>5.2811048479366445</v>
      </c>
      <c r="L11" s="47">
        <f t="shared" si="2"/>
        <v>6.9636135074041565</v>
      </c>
      <c r="R11" s="83"/>
      <c r="S11" s="83"/>
      <c r="T11" s="83"/>
    </row>
    <row r="12" spans="1:12" ht="15">
      <c r="A12" s="48"/>
      <c r="B12" s="28" t="s">
        <v>12</v>
      </c>
      <c r="C12" s="29">
        <v>1513</v>
      </c>
      <c r="D12" s="30">
        <v>1762</v>
      </c>
      <c r="E12" s="30">
        <v>1750</v>
      </c>
      <c r="F12" s="31">
        <f t="shared" si="0"/>
        <v>16.457369464639783</v>
      </c>
      <c r="G12" s="32">
        <f t="shared" si="0"/>
        <v>-0.6810442678774176</v>
      </c>
      <c r="H12" s="33">
        <v>369777</v>
      </c>
      <c r="I12" s="34">
        <v>406796</v>
      </c>
      <c r="J12" s="30">
        <v>436090</v>
      </c>
      <c r="K12" s="35">
        <f t="shared" si="1"/>
        <v>11.411168893684563</v>
      </c>
      <c r="L12" s="36">
        <f t="shared" si="2"/>
        <v>4.201152420377777</v>
      </c>
    </row>
    <row r="13" spans="1:12" ht="15">
      <c r="A13" s="5" t="s">
        <v>16</v>
      </c>
      <c r="B13" s="21" t="s">
        <v>17</v>
      </c>
      <c r="C13" s="37">
        <f>+C14-C12</f>
        <v>24510</v>
      </c>
      <c r="D13" s="38">
        <f>+D14-D12</f>
        <v>25556</v>
      </c>
      <c r="E13" s="38">
        <f>+E14-E12</f>
        <v>27692</v>
      </c>
      <c r="F13" s="40">
        <f t="shared" si="0"/>
        <v>4.2676458588331245</v>
      </c>
      <c r="G13" s="41">
        <f t="shared" si="0"/>
        <v>8.35811551103458</v>
      </c>
      <c r="H13" s="42">
        <v>444210</v>
      </c>
      <c r="I13" s="49">
        <v>455572</v>
      </c>
      <c r="J13" s="38">
        <v>493640</v>
      </c>
      <c r="K13" s="44">
        <f t="shared" si="1"/>
        <v>3.9577992390986236</v>
      </c>
      <c r="L13" s="47">
        <f t="shared" si="2"/>
        <v>5.356088609484335</v>
      </c>
    </row>
    <row r="14" spans="1:12" ht="15">
      <c r="A14" s="45"/>
      <c r="B14" s="21" t="s">
        <v>15</v>
      </c>
      <c r="C14" s="46">
        <v>26023</v>
      </c>
      <c r="D14" s="38">
        <v>27318</v>
      </c>
      <c r="E14" s="38">
        <v>29442</v>
      </c>
      <c r="F14" s="40">
        <f t="shared" si="0"/>
        <v>4.9763670599085374</v>
      </c>
      <c r="G14" s="41">
        <f t="shared" si="0"/>
        <v>7.775093345047224</v>
      </c>
      <c r="H14" s="42">
        <v>439883</v>
      </c>
      <c r="I14" s="50">
        <v>452426</v>
      </c>
      <c r="J14" s="38">
        <v>490219</v>
      </c>
      <c r="K14" s="44">
        <f t="shared" si="1"/>
        <v>4.251440042011167</v>
      </c>
      <c r="L14" s="47">
        <f t="shared" si="2"/>
        <v>5.353410281460395</v>
      </c>
    </row>
    <row r="15" spans="1:12" ht="15">
      <c r="A15" s="27"/>
      <c r="B15" s="28" t="s">
        <v>12</v>
      </c>
      <c r="C15" s="51">
        <f aca="true" t="shared" si="3" ref="C15:E17">+C9+C12</f>
        <v>2308</v>
      </c>
      <c r="D15" s="30">
        <f t="shared" si="3"/>
        <v>2638</v>
      </c>
      <c r="E15" s="30">
        <f t="shared" si="3"/>
        <v>2515</v>
      </c>
      <c r="F15" s="31">
        <f t="shared" si="0"/>
        <v>14.298093587521654</v>
      </c>
      <c r="G15" s="32">
        <f t="shared" si="0"/>
        <v>-4.662623199393479</v>
      </c>
      <c r="H15" s="33">
        <v>323907</v>
      </c>
      <c r="I15" s="34">
        <v>377792</v>
      </c>
      <c r="J15" s="30">
        <v>406695</v>
      </c>
      <c r="K15" s="35">
        <f t="shared" si="1"/>
        <v>18.035947972720564</v>
      </c>
      <c r="L15" s="36">
        <f t="shared" si="2"/>
        <v>4.6505060985939455</v>
      </c>
    </row>
    <row r="16" spans="1:12" ht="15">
      <c r="A16" s="22" t="s">
        <v>15</v>
      </c>
      <c r="B16" s="21" t="s">
        <v>14</v>
      </c>
      <c r="C16" s="37">
        <f t="shared" si="3"/>
        <v>40363</v>
      </c>
      <c r="D16" s="38">
        <f t="shared" si="3"/>
        <v>42498</v>
      </c>
      <c r="E16" s="38">
        <f t="shared" si="3"/>
        <v>46263</v>
      </c>
      <c r="F16" s="40">
        <f t="shared" si="0"/>
        <v>5.289497807397869</v>
      </c>
      <c r="G16" s="41">
        <f t="shared" si="0"/>
        <v>8.859240434843985</v>
      </c>
      <c r="H16" s="42">
        <v>402818</v>
      </c>
      <c r="I16" s="43">
        <v>412812</v>
      </c>
      <c r="J16" s="38">
        <v>449274</v>
      </c>
      <c r="K16" s="44">
        <f t="shared" si="1"/>
        <v>3.8810212056064928</v>
      </c>
      <c r="L16" s="47">
        <f t="shared" si="2"/>
        <v>5.8325920758117515</v>
      </c>
    </row>
    <row r="17" spans="1:12" ht="15">
      <c r="A17" s="5"/>
      <c r="B17" s="52" t="s">
        <v>15</v>
      </c>
      <c r="C17" s="53">
        <f t="shared" si="3"/>
        <v>42671</v>
      </c>
      <c r="D17" s="54">
        <f t="shared" si="3"/>
        <v>45136</v>
      </c>
      <c r="E17" s="54">
        <f t="shared" si="3"/>
        <v>48778</v>
      </c>
      <c r="F17" s="40">
        <f t="shared" si="0"/>
        <v>5.776757048112291</v>
      </c>
      <c r="G17" s="41">
        <f t="shared" si="0"/>
        <v>8.068947181850405</v>
      </c>
      <c r="H17" s="42">
        <v>398524</v>
      </c>
      <c r="I17" s="55">
        <v>410741</v>
      </c>
      <c r="J17" s="54">
        <v>447078</v>
      </c>
      <c r="K17" s="44">
        <f t="shared" si="1"/>
        <v>4.465561923497717</v>
      </c>
      <c r="L17" s="47">
        <f t="shared" si="2"/>
        <v>5.846694145459066</v>
      </c>
    </row>
    <row r="18" spans="1:12" ht="15.75" thickBot="1">
      <c r="A18" s="56" t="s">
        <v>18</v>
      </c>
      <c r="B18" s="57"/>
      <c r="C18" s="57"/>
      <c r="D18" s="57"/>
      <c r="E18" s="57"/>
      <c r="F18" s="57"/>
      <c r="G18" s="58"/>
      <c r="H18" s="58"/>
      <c r="I18" s="58"/>
      <c r="J18" s="58"/>
      <c r="K18" s="57"/>
      <c r="L18" s="59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6"/>
      <c r="B20" s="6"/>
      <c r="C20" s="6"/>
      <c r="D20" s="6"/>
      <c r="E20" s="6"/>
      <c r="F20" s="6"/>
      <c r="G20" s="42"/>
      <c r="H20" s="42"/>
      <c r="I20" s="42"/>
      <c r="J20" s="42"/>
      <c r="K20" s="6"/>
      <c r="L20" s="6"/>
    </row>
    <row r="21" spans="1:12" ht="15.75" thickBot="1">
      <c r="A21" s="1" t="s">
        <v>19</v>
      </c>
      <c r="B21" s="1"/>
      <c r="C21" s="1"/>
      <c r="D21" s="6"/>
      <c r="E21" s="6"/>
      <c r="F21" s="6"/>
      <c r="G21" s="42"/>
      <c r="H21" s="42"/>
      <c r="I21" s="42"/>
      <c r="J21" s="42"/>
      <c r="K21" s="1"/>
      <c r="L21" s="1"/>
    </row>
    <row r="22" spans="1:12" ht="15">
      <c r="A22" s="2" t="s">
        <v>37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4"/>
    </row>
    <row r="23" spans="1:12" ht="15">
      <c r="A23" s="5" t="s">
        <v>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</row>
    <row r="24" spans="1:12" ht="15">
      <c r="A24" s="8"/>
      <c r="B24" s="9" t="s">
        <v>2</v>
      </c>
      <c r="C24" s="10"/>
      <c r="D24" s="11"/>
      <c r="E24" s="11" t="s">
        <v>3</v>
      </c>
      <c r="F24" s="12"/>
      <c r="G24" s="13"/>
      <c r="H24" s="11"/>
      <c r="I24" s="11"/>
      <c r="J24" s="11" t="s">
        <v>4</v>
      </c>
      <c r="K24" s="12"/>
      <c r="L24" s="13"/>
    </row>
    <row r="25" spans="1:12" ht="43.5">
      <c r="A25" s="8"/>
      <c r="B25" s="9" t="s">
        <v>5</v>
      </c>
      <c r="C25" s="14">
        <v>39783</v>
      </c>
      <c r="D25" s="15">
        <v>40148</v>
      </c>
      <c r="E25" s="16">
        <v>40513</v>
      </c>
      <c r="F25" s="17" t="s">
        <v>6</v>
      </c>
      <c r="G25" s="18" t="s">
        <v>7</v>
      </c>
      <c r="H25" s="14">
        <v>39783</v>
      </c>
      <c r="I25" s="15">
        <v>40148</v>
      </c>
      <c r="J25" s="16">
        <v>40513</v>
      </c>
      <c r="K25" s="17" t="s">
        <v>8</v>
      </c>
      <c r="L25" s="60" t="s">
        <v>9</v>
      </c>
    </row>
    <row r="26" spans="1:20" ht="15">
      <c r="A26" s="20" t="s">
        <v>10</v>
      </c>
      <c r="B26" s="21" t="s">
        <v>11</v>
      </c>
      <c r="C26" s="22"/>
      <c r="D26" s="23"/>
      <c r="E26" s="61"/>
      <c r="F26" s="23"/>
      <c r="G26" s="24"/>
      <c r="H26" s="25"/>
      <c r="I26" s="23"/>
      <c r="J26" s="25"/>
      <c r="K26" s="26"/>
      <c r="L26" s="7"/>
      <c r="Q26" s="83"/>
      <c r="R26" s="42"/>
      <c r="S26" s="42"/>
      <c r="T26" s="84"/>
    </row>
    <row r="27" spans="1:23" ht="15">
      <c r="A27" s="27"/>
      <c r="B27" s="28" t="s">
        <v>12</v>
      </c>
      <c r="C27" s="29">
        <v>423</v>
      </c>
      <c r="D27" s="30">
        <v>689</v>
      </c>
      <c r="E27" s="30">
        <v>716</v>
      </c>
      <c r="F27" s="62">
        <f>+((D27/C27)-1)*100</f>
        <v>62.88416075650118</v>
      </c>
      <c r="G27" s="32">
        <f aca="true" t="shared" si="4" ref="G27:G35">+((E27/D27)-1)*100</f>
        <v>3.9187227866473107</v>
      </c>
      <c r="H27" s="33">
        <v>335256</v>
      </c>
      <c r="I27" s="34">
        <v>399727</v>
      </c>
      <c r="J27" s="30">
        <v>390338</v>
      </c>
      <c r="K27" s="35">
        <f aca="true" t="shared" si="5" ref="K27:K35">+(((I27/H27)-1)*100)+1.4</f>
        <v>20.63037917293053</v>
      </c>
      <c r="L27" s="36">
        <f aca="true" t="shared" si="6" ref="L27:L35">+(((J27/I27)-1)*100)-3</f>
        <v>-5.348853092235448</v>
      </c>
      <c r="Q27" s="83"/>
      <c r="R27" s="74"/>
      <c r="S27" s="42"/>
      <c r="T27" s="84"/>
      <c r="U27">
        <v>20877.51</v>
      </c>
      <c r="W27">
        <v>21497.96</v>
      </c>
    </row>
    <row r="28" spans="1:24" ht="15">
      <c r="A28" s="22" t="s">
        <v>13</v>
      </c>
      <c r="B28" s="21" t="s">
        <v>14</v>
      </c>
      <c r="C28" s="46">
        <f>+C29-C27</f>
        <v>23154</v>
      </c>
      <c r="D28" s="38">
        <f>+D29-D27</f>
        <v>24294</v>
      </c>
      <c r="E28" s="39">
        <f>+E29-E27</f>
        <v>26088</v>
      </c>
      <c r="F28" s="63">
        <f aca="true" t="shared" si="7" ref="F28:F35">+((D28/C28)-1)*100</f>
        <v>4.92355532521378</v>
      </c>
      <c r="G28" s="41">
        <f t="shared" si="4"/>
        <v>7.384539392442568</v>
      </c>
      <c r="H28" s="42">
        <v>386487</v>
      </c>
      <c r="I28" s="43">
        <v>402985</v>
      </c>
      <c r="J28" s="38">
        <v>435726</v>
      </c>
      <c r="K28" s="44">
        <f t="shared" si="5"/>
        <v>5.668707615003864</v>
      </c>
      <c r="L28" s="47">
        <f t="shared" si="6"/>
        <v>5.124620023077789</v>
      </c>
      <c r="Q28" s="83"/>
      <c r="R28" s="83"/>
      <c r="S28" s="83"/>
      <c r="T28" s="85">
        <v>1714382</v>
      </c>
      <c r="U28" s="87">
        <f>+(T28/$U$27)</f>
        <v>82.11621021855576</v>
      </c>
      <c r="V28" s="82">
        <v>1797764</v>
      </c>
      <c r="W28" s="87">
        <f>+(V28/$W$27)</f>
        <v>83.62486487089939</v>
      </c>
      <c r="X28" s="86">
        <f>+((W28/U28)-1)*100</f>
        <v>1.8372190439966518</v>
      </c>
    </row>
    <row r="29" spans="1:24" ht="15">
      <c r="A29" s="45"/>
      <c r="B29" s="21" t="s">
        <v>15</v>
      </c>
      <c r="C29" s="46">
        <v>23577</v>
      </c>
      <c r="D29" s="38">
        <v>24983</v>
      </c>
      <c r="E29" s="38">
        <v>26804</v>
      </c>
      <c r="F29" s="63">
        <f t="shared" si="7"/>
        <v>5.963438944734278</v>
      </c>
      <c r="G29" s="41">
        <f t="shared" si="4"/>
        <v>7.2889564904134785</v>
      </c>
      <c r="H29" s="42">
        <v>385568</v>
      </c>
      <c r="I29" s="43">
        <v>402895</v>
      </c>
      <c r="J29" s="38">
        <v>434514</v>
      </c>
      <c r="K29" s="44">
        <f t="shared" si="5"/>
        <v>5.893889534401197</v>
      </c>
      <c r="L29" s="47">
        <f t="shared" si="6"/>
        <v>4.8479504585561966</v>
      </c>
      <c r="Q29" s="83"/>
      <c r="R29" s="83"/>
      <c r="S29" s="83"/>
      <c r="T29" s="82">
        <v>728708</v>
      </c>
      <c r="U29" s="87">
        <f>+(T29/$U$27)</f>
        <v>34.90397082793878</v>
      </c>
      <c r="V29" s="82">
        <v>729119</v>
      </c>
      <c r="W29" s="87">
        <f>+(V29/$W$27)</f>
        <v>33.91572967853694</v>
      </c>
      <c r="X29" s="86">
        <f>+((W29/U29)-1)*100</f>
        <v>-2.831314391916695</v>
      </c>
    </row>
    <row r="30" spans="1:24" ht="15">
      <c r="A30" s="48"/>
      <c r="B30" s="28" t="s">
        <v>12</v>
      </c>
      <c r="C30" s="29">
        <v>704</v>
      </c>
      <c r="D30" s="30">
        <v>1074</v>
      </c>
      <c r="E30" s="30">
        <v>1076</v>
      </c>
      <c r="F30" s="62">
        <f t="shared" si="7"/>
        <v>52.55681818181819</v>
      </c>
      <c r="G30" s="32">
        <f t="shared" si="4"/>
        <v>0.18621973929235924</v>
      </c>
      <c r="H30" s="33">
        <v>494499</v>
      </c>
      <c r="I30" s="34">
        <v>545596</v>
      </c>
      <c r="J30" s="30">
        <v>556237</v>
      </c>
      <c r="K30" s="35">
        <f t="shared" si="5"/>
        <v>11.733084596733255</v>
      </c>
      <c r="L30" s="36">
        <f t="shared" si="6"/>
        <v>-1.049655789265322</v>
      </c>
      <c r="Q30" s="83"/>
      <c r="R30" s="83"/>
      <c r="S30" s="83"/>
      <c r="T30" s="82">
        <v>285172</v>
      </c>
      <c r="U30" s="87">
        <f>+(T30/$U$27)</f>
        <v>13.659291745040477</v>
      </c>
      <c r="V30" s="82">
        <v>402273</v>
      </c>
      <c r="W30" s="87">
        <f>+(V30/$W$27)</f>
        <v>18.71214757121141</v>
      </c>
      <c r="X30" s="86">
        <f>+((W30/U30)-1)*100</f>
        <v>36.99207777742623</v>
      </c>
    </row>
    <row r="31" spans="1:24" ht="15">
      <c r="A31" s="5" t="s">
        <v>16</v>
      </c>
      <c r="B31" s="21" t="s">
        <v>17</v>
      </c>
      <c r="C31" s="46">
        <f>+C32-C30</f>
        <v>39482</v>
      </c>
      <c r="D31" s="38">
        <f>+D32-D30</f>
        <v>39826</v>
      </c>
      <c r="E31" s="38">
        <f>+E32-E30</f>
        <v>42884</v>
      </c>
      <c r="F31" s="63">
        <f t="shared" si="7"/>
        <v>0.8712831163568246</v>
      </c>
      <c r="G31" s="41">
        <f t="shared" si="4"/>
        <v>7.678401044543759</v>
      </c>
      <c r="H31" s="42">
        <v>524780</v>
      </c>
      <c r="I31" s="49">
        <v>531636</v>
      </c>
      <c r="J31" s="38">
        <v>572546</v>
      </c>
      <c r="K31" s="44">
        <f t="shared" si="5"/>
        <v>2.70645222760013</v>
      </c>
      <c r="L31" s="47">
        <f t="shared" si="6"/>
        <v>4.695114702540828</v>
      </c>
      <c r="T31" s="82">
        <f>SUM(T28:T30)</f>
        <v>2728262</v>
      </c>
      <c r="U31" s="87">
        <f>SUM(U28:U30)</f>
        <v>130.67947279153503</v>
      </c>
      <c r="V31" s="82">
        <f>SUM(V28:V30)</f>
        <v>2929156</v>
      </c>
      <c r="W31" s="87">
        <f>SUM(W28:W30)</f>
        <v>136.25274212064772</v>
      </c>
      <c r="X31" s="86">
        <f>+((W31/U31)-1)*100</f>
        <v>4.2648391595544455</v>
      </c>
    </row>
    <row r="32" spans="1:24" ht="15">
      <c r="A32" s="45"/>
      <c r="B32" s="21" t="s">
        <v>15</v>
      </c>
      <c r="C32" s="46">
        <v>40186</v>
      </c>
      <c r="D32" s="38">
        <v>40900</v>
      </c>
      <c r="E32" s="38">
        <v>43960</v>
      </c>
      <c r="F32" s="63">
        <f t="shared" si="7"/>
        <v>1.7767381675210192</v>
      </c>
      <c r="G32" s="41">
        <f t="shared" si="4"/>
        <v>7.481662591687033</v>
      </c>
      <c r="H32" s="42">
        <v>524250</v>
      </c>
      <c r="I32" s="50">
        <v>532003</v>
      </c>
      <c r="J32" s="38">
        <v>572147</v>
      </c>
      <c r="K32" s="44">
        <f t="shared" si="5"/>
        <v>2.878874582737233</v>
      </c>
      <c r="L32" s="47">
        <f t="shared" si="6"/>
        <v>4.545822110025702</v>
      </c>
      <c r="T32" s="82"/>
      <c r="U32" s="82"/>
      <c r="V32" s="82"/>
      <c r="W32" s="82"/>
      <c r="X32" s="82"/>
    </row>
    <row r="33" spans="1:24" ht="15">
      <c r="A33" s="27"/>
      <c r="B33" s="28" t="s">
        <v>12</v>
      </c>
      <c r="C33" s="51">
        <f aca="true" t="shared" si="8" ref="C33:E35">+C27+C30</f>
        <v>1127</v>
      </c>
      <c r="D33" s="30">
        <f t="shared" si="8"/>
        <v>1763</v>
      </c>
      <c r="E33" s="30">
        <f t="shared" si="8"/>
        <v>1792</v>
      </c>
      <c r="F33" s="62">
        <f t="shared" si="7"/>
        <v>56.433007985803016</v>
      </c>
      <c r="G33" s="32">
        <f t="shared" si="4"/>
        <v>1.6449234259784395</v>
      </c>
      <c r="H33" s="33">
        <v>434730</v>
      </c>
      <c r="I33" s="34">
        <v>488589</v>
      </c>
      <c r="J33" s="30">
        <v>489952</v>
      </c>
      <c r="K33" s="35">
        <f t="shared" si="5"/>
        <v>13.78906907735835</v>
      </c>
      <c r="L33" s="36">
        <f t="shared" si="6"/>
        <v>-2.7210334248212815</v>
      </c>
      <c r="T33" s="82"/>
      <c r="U33" s="82"/>
      <c r="V33" s="82"/>
      <c r="W33" s="82"/>
      <c r="X33" s="82"/>
    </row>
    <row r="34" spans="1:12" ht="15">
      <c r="A34" s="22" t="s">
        <v>15</v>
      </c>
      <c r="B34" s="21" t="s">
        <v>14</v>
      </c>
      <c r="C34" s="37">
        <f>+C28+C31</f>
        <v>62636</v>
      </c>
      <c r="D34" s="38">
        <f t="shared" si="8"/>
        <v>64120</v>
      </c>
      <c r="E34" s="38">
        <f t="shared" si="8"/>
        <v>68972</v>
      </c>
      <c r="F34" s="63">
        <f t="shared" si="7"/>
        <v>2.3692445239159587</v>
      </c>
      <c r="G34" s="41">
        <f t="shared" si="4"/>
        <v>7.567061759201499</v>
      </c>
      <c r="H34" s="42">
        <v>473659</v>
      </c>
      <c r="I34" s="43">
        <v>482892</v>
      </c>
      <c r="J34" s="38">
        <v>520795</v>
      </c>
      <c r="K34" s="44">
        <f t="shared" si="5"/>
        <v>3.349292634574662</v>
      </c>
      <c r="L34" s="47">
        <f t="shared" si="6"/>
        <v>4.849167101546506</v>
      </c>
    </row>
    <row r="35" spans="1:12" ht="15">
      <c r="A35" s="5"/>
      <c r="B35" s="52" t="s">
        <v>15</v>
      </c>
      <c r="C35" s="53">
        <f>+C29+C32</f>
        <v>63763</v>
      </c>
      <c r="D35" s="54">
        <f t="shared" si="8"/>
        <v>65883</v>
      </c>
      <c r="E35" s="54">
        <f t="shared" si="8"/>
        <v>70764</v>
      </c>
      <c r="F35" s="63">
        <f t="shared" si="7"/>
        <v>3.3248121951602094</v>
      </c>
      <c r="G35" s="41">
        <f t="shared" si="4"/>
        <v>7.4085879513683395</v>
      </c>
      <c r="H35" s="42">
        <v>472971</v>
      </c>
      <c r="I35" s="55">
        <v>483045</v>
      </c>
      <c r="J35" s="54">
        <v>520014</v>
      </c>
      <c r="K35" s="44">
        <f t="shared" si="5"/>
        <v>3.529940313465317</v>
      </c>
      <c r="L35" s="47">
        <f t="shared" si="6"/>
        <v>4.65332422445113</v>
      </c>
    </row>
    <row r="36" spans="1:12" ht="15.75" thickBot="1">
      <c r="A36" s="56" t="s">
        <v>18</v>
      </c>
      <c r="B36" s="57"/>
      <c r="C36" s="57"/>
      <c r="D36" s="57"/>
      <c r="E36" s="57"/>
      <c r="F36" s="57"/>
      <c r="G36" s="58"/>
      <c r="H36" s="58"/>
      <c r="I36" s="58"/>
      <c r="J36" s="58"/>
      <c r="K36" s="57"/>
      <c r="L36" s="59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 thickBot="1">
      <c r="A38" s="1" t="s">
        <v>20</v>
      </c>
      <c r="B38" s="1"/>
      <c r="C38" s="64"/>
      <c r="D38" s="6"/>
      <c r="E38" s="6"/>
      <c r="F38" s="6"/>
      <c r="G38" s="42"/>
      <c r="H38" s="42"/>
      <c r="I38" s="42"/>
      <c r="J38" s="42"/>
      <c r="K38" s="1"/>
      <c r="L38" s="1"/>
    </row>
    <row r="39" spans="1:16" ht="15">
      <c r="A39" s="2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4"/>
      <c r="N39" s="82"/>
      <c r="O39" s="82"/>
      <c r="P39" s="82"/>
    </row>
    <row r="40" spans="1:16" ht="15">
      <c r="A40" s="5" t="s">
        <v>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7"/>
      <c r="N40" s="82"/>
      <c r="O40" s="82"/>
      <c r="P40" s="82"/>
    </row>
    <row r="41" spans="1:16" ht="15">
      <c r="A41" s="8"/>
      <c r="B41" s="9" t="s">
        <v>2</v>
      </c>
      <c r="C41" s="10"/>
      <c r="D41" s="11"/>
      <c r="E41" s="11" t="s">
        <v>3</v>
      </c>
      <c r="F41" s="12"/>
      <c r="G41" s="13"/>
      <c r="H41" s="11"/>
      <c r="I41" s="11"/>
      <c r="J41" s="11" t="s">
        <v>4</v>
      </c>
      <c r="K41" s="12"/>
      <c r="L41" s="13"/>
      <c r="N41" s="82"/>
      <c r="O41" s="82"/>
      <c r="P41" s="82"/>
    </row>
    <row r="42" spans="1:16" ht="43.5">
      <c r="A42" s="8"/>
      <c r="B42" s="9" t="s">
        <v>5</v>
      </c>
      <c r="C42" s="14">
        <v>39783</v>
      </c>
      <c r="D42" s="15">
        <v>40148</v>
      </c>
      <c r="E42" s="16">
        <v>40513</v>
      </c>
      <c r="F42" s="17" t="s">
        <v>6</v>
      </c>
      <c r="G42" s="18" t="s">
        <v>7</v>
      </c>
      <c r="H42" s="14">
        <v>39783</v>
      </c>
      <c r="I42" s="15">
        <v>40148</v>
      </c>
      <c r="J42" s="16">
        <v>40513</v>
      </c>
      <c r="K42" s="17" t="s">
        <v>8</v>
      </c>
      <c r="L42" s="60" t="s">
        <v>9</v>
      </c>
      <c r="N42" s="82"/>
      <c r="O42" s="82"/>
      <c r="P42" s="82"/>
    </row>
    <row r="43" spans="1:16" ht="15">
      <c r="A43" s="65" t="s">
        <v>10</v>
      </c>
      <c r="B43" s="66" t="s">
        <v>11</v>
      </c>
      <c r="C43" s="67"/>
      <c r="D43" s="68"/>
      <c r="E43" s="68"/>
      <c r="F43" s="69"/>
      <c r="G43" s="70"/>
      <c r="H43" s="71"/>
      <c r="I43" s="68"/>
      <c r="J43" s="72"/>
      <c r="K43" s="69"/>
      <c r="L43" s="73"/>
      <c r="N43" s="82"/>
      <c r="O43" s="82"/>
      <c r="P43" s="82"/>
    </row>
    <row r="44" spans="1:19" ht="15">
      <c r="A44" s="45"/>
      <c r="B44" s="21" t="s">
        <v>12</v>
      </c>
      <c r="C44" s="46">
        <v>871</v>
      </c>
      <c r="D44" s="38">
        <v>1425</v>
      </c>
      <c r="E44" s="38">
        <v>1124</v>
      </c>
      <c r="F44" s="62">
        <f aca="true" t="shared" si="9" ref="F44:G52">+((D44/C44)-1)*100</f>
        <v>63.60505166475316</v>
      </c>
      <c r="G44" s="41">
        <f t="shared" si="9"/>
        <v>-21.122807017543856</v>
      </c>
      <c r="H44" s="42">
        <v>329289</v>
      </c>
      <c r="I44" s="43">
        <v>393069</v>
      </c>
      <c r="J44" s="38">
        <v>416198</v>
      </c>
      <c r="K44" s="35">
        <f>+(((I44/H44)-1)*100)+1.4</f>
        <v>20.769004127073785</v>
      </c>
      <c r="L44" s="36">
        <f>+(((J44/I44)-1)*100)-3</f>
        <v>2.8842086249488057</v>
      </c>
      <c r="M44" s="88"/>
      <c r="N44" s="85"/>
      <c r="O44" s="83"/>
      <c r="P44" s="42"/>
      <c r="Q44" s="75"/>
      <c r="R44" s="42"/>
      <c r="S44" s="83"/>
    </row>
    <row r="45" spans="1:19" ht="15">
      <c r="A45" s="22" t="s">
        <v>13</v>
      </c>
      <c r="B45" s="21" t="s">
        <v>14</v>
      </c>
      <c r="C45" s="46">
        <f>+C46-C44</f>
        <v>44942</v>
      </c>
      <c r="D45" s="38">
        <f>+D46-D44</f>
        <v>47533</v>
      </c>
      <c r="E45" s="38">
        <f>+E46-E44</f>
        <v>51407</v>
      </c>
      <c r="F45" s="63">
        <f t="shared" si="9"/>
        <v>5.765208490943885</v>
      </c>
      <c r="G45" s="41">
        <f t="shared" si="9"/>
        <v>8.150127279994956</v>
      </c>
      <c r="H45" s="42">
        <v>441804</v>
      </c>
      <c r="I45" s="43">
        <v>455361</v>
      </c>
      <c r="J45" s="38">
        <v>490450</v>
      </c>
      <c r="K45" s="44">
        <f aca="true" t="shared" si="10" ref="K45:K52">+(((I45/H45)-1)*100)+1.4</f>
        <v>4.468555286959818</v>
      </c>
      <c r="L45" s="47">
        <f aca="true" t="shared" si="11" ref="L45:L52">+(((J45/I45)-1)*100)-3</f>
        <v>4.705754335571124</v>
      </c>
      <c r="M45" s="88"/>
      <c r="N45" s="85"/>
      <c r="O45" s="83"/>
      <c r="P45" s="74"/>
      <c r="Q45" s="75"/>
      <c r="R45" s="42"/>
      <c r="S45" s="83"/>
    </row>
    <row r="46" spans="1:19" ht="15">
      <c r="A46" s="45"/>
      <c r="B46" s="21" t="s">
        <v>15</v>
      </c>
      <c r="C46" s="46">
        <v>45813</v>
      </c>
      <c r="D46" s="38">
        <v>48958</v>
      </c>
      <c r="E46" s="38">
        <v>52531</v>
      </c>
      <c r="F46" s="63">
        <f t="shared" si="9"/>
        <v>6.864863684980249</v>
      </c>
      <c r="G46" s="41">
        <f t="shared" si="9"/>
        <v>7.298092242330156</v>
      </c>
      <c r="H46" s="42">
        <v>439665</v>
      </c>
      <c r="I46" s="43">
        <v>453548</v>
      </c>
      <c r="J46" s="38">
        <v>488861</v>
      </c>
      <c r="K46" s="44">
        <f t="shared" si="10"/>
        <v>4.557631378435854</v>
      </c>
      <c r="L46" s="47">
        <f t="shared" si="11"/>
        <v>4.7859454787585936</v>
      </c>
      <c r="M46" s="88"/>
      <c r="N46" s="85"/>
      <c r="O46" s="83"/>
      <c r="P46" s="83"/>
      <c r="Q46" s="83"/>
      <c r="R46" s="83"/>
      <c r="S46" s="83"/>
    </row>
    <row r="47" spans="1:16" ht="15">
      <c r="A47" s="48"/>
      <c r="B47" s="28" t="s">
        <v>12</v>
      </c>
      <c r="C47" s="29">
        <v>2019</v>
      </c>
      <c r="D47" s="30">
        <v>2842</v>
      </c>
      <c r="E47" s="30">
        <v>2722</v>
      </c>
      <c r="F47" s="62">
        <f t="shared" si="9"/>
        <v>40.76275383853394</v>
      </c>
      <c r="G47" s="32">
        <f t="shared" si="9"/>
        <v>-4.222378606615063</v>
      </c>
      <c r="H47" s="33">
        <v>653480</v>
      </c>
      <c r="I47" s="34">
        <v>614868</v>
      </c>
      <c r="J47" s="30">
        <v>674756</v>
      </c>
      <c r="K47" s="35">
        <f t="shared" si="10"/>
        <v>-4.5086735630776715</v>
      </c>
      <c r="L47" s="36">
        <f t="shared" si="11"/>
        <v>6.739976710448417</v>
      </c>
      <c r="M47" s="88"/>
      <c r="N47" s="85"/>
      <c r="O47" s="85"/>
      <c r="P47" s="85"/>
    </row>
    <row r="48" spans="1:16" ht="15">
      <c r="A48" s="5" t="s">
        <v>16</v>
      </c>
      <c r="B48" s="21" t="s">
        <v>17</v>
      </c>
      <c r="C48" s="46">
        <f>+C49-C47</f>
        <v>91124</v>
      </c>
      <c r="D48" s="38">
        <f>+D49-D47</f>
        <v>93427</v>
      </c>
      <c r="E48" s="38">
        <f>+E49-E47</f>
        <v>99847</v>
      </c>
      <c r="F48" s="63">
        <f t="shared" si="9"/>
        <v>2.527325402747893</v>
      </c>
      <c r="G48" s="41">
        <f t="shared" si="9"/>
        <v>6.871675211662587</v>
      </c>
      <c r="H48" s="42">
        <v>691074</v>
      </c>
      <c r="I48" s="49">
        <v>692339</v>
      </c>
      <c r="J48" s="38">
        <v>753109</v>
      </c>
      <c r="K48" s="44">
        <f t="shared" si="10"/>
        <v>1.5830484144968557</v>
      </c>
      <c r="L48" s="47">
        <f t="shared" si="11"/>
        <v>5.777491951197325</v>
      </c>
      <c r="M48" s="88"/>
      <c r="N48" s="85"/>
      <c r="O48" s="85"/>
      <c r="P48" s="85"/>
    </row>
    <row r="49" spans="1:16" ht="15">
      <c r="A49" s="45"/>
      <c r="B49" s="21" t="s">
        <v>15</v>
      </c>
      <c r="C49" s="46">
        <v>93143</v>
      </c>
      <c r="D49" s="38">
        <v>96269</v>
      </c>
      <c r="E49" s="38">
        <v>102569</v>
      </c>
      <c r="F49" s="63">
        <f t="shared" si="9"/>
        <v>3.3561298218867774</v>
      </c>
      <c r="G49" s="41">
        <f t="shared" si="9"/>
        <v>6.544162710737611</v>
      </c>
      <c r="H49" s="42">
        <v>690259</v>
      </c>
      <c r="I49" s="50">
        <v>690052</v>
      </c>
      <c r="J49" s="38">
        <v>751030</v>
      </c>
      <c r="K49" s="44">
        <f t="shared" si="10"/>
        <v>1.3700112566442422</v>
      </c>
      <c r="L49" s="47">
        <f t="shared" si="11"/>
        <v>5.83672534823463</v>
      </c>
      <c r="M49" s="88"/>
      <c r="N49" s="85"/>
      <c r="O49" s="85"/>
      <c r="P49" s="85"/>
    </row>
    <row r="50" spans="1:16" ht="15">
      <c r="A50" s="27"/>
      <c r="B50" s="28" t="s">
        <v>12</v>
      </c>
      <c r="C50" s="29">
        <f aca="true" t="shared" si="12" ref="C50:E52">+C44+C47</f>
        <v>2890</v>
      </c>
      <c r="D50" s="30">
        <f t="shared" si="12"/>
        <v>4267</v>
      </c>
      <c r="E50" s="30">
        <f t="shared" si="12"/>
        <v>3846</v>
      </c>
      <c r="F50" s="62">
        <f t="shared" si="9"/>
        <v>47.64705882352942</v>
      </c>
      <c r="G50" s="32">
        <f t="shared" si="9"/>
        <v>-9.866416686196388</v>
      </c>
      <c r="H50" s="33">
        <v>555774</v>
      </c>
      <c r="I50" s="34">
        <v>540797</v>
      </c>
      <c r="J50" s="30">
        <v>599193</v>
      </c>
      <c r="K50" s="35">
        <f t="shared" si="10"/>
        <v>-1.2948004044809571</v>
      </c>
      <c r="L50" s="36">
        <f t="shared" si="11"/>
        <v>7.7981368239838496</v>
      </c>
      <c r="M50" s="88"/>
      <c r="N50" s="85"/>
      <c r="O50" s="85"/>
      <c r="P50" s="85"/>
    </row>
    <row r="51" spans="1:16" ht="15">
      <c r="A51" s="22" t="s">
        <v>15</v>
      </c>
      <c r="B51" s="21" t="s">
        <v>14</v>
      </c>
      <c r="C51" s="76">
        <f t="shared" si="12"/>
        <v>136066</v>
      </c>
      <c r="D51" s="38">
        <f t="shared" si="12"/>
        <v>140960</v>
      </c>
      <c r="E51" s="38">
        <f t="shared" si="12"/>
        <v>151254</v>
      </c>
      <c r="F51" s="63">
        <f t="shared" si="9"/>
        <v>3.596783913688939</v>
      </c>
      <c r="G51" s="41">
        <f t="shared" si="9"/>
        <v>7.3027809307604885</v>
      </c>
      <c r="H51" s="42">
        <v>608741</v>
      </c>
      <c r="I51" s="43">
        <v>612428</v>
      </c>
      <c r="J51" s="38">
        <v>663839</v>
      </c>
      <c r="K51" s="44">
        <f t="shared" si="10"/>
        <v>2.005676305686664</v>
      </c>
      <c r="L51" s="47">
        <f t="shared" si="11"/>
        <v>5.3946194491434145</v>
      </c>
      <c r="M51" s="88"/>
      <c r="N51" s="85"/>
      <c r="O51" s="85"/>
      <c r="P51" s="85"/>
    </row>
    <row r="52" spans="1:16" ht="15">
      <c r="A52" s="5"/>
      <c r="B52" s="52" t="s">
        <v>15</v>
      </c>
      <c r="C52" s="46">
        <f t="shared" si="12"/>
        <v>138956</v>
      </c>
      <c r="D52" s="54">
        <f t="shared" si="12"/>
        <v>145227</v>
      </c>
      <c r="E52" s="54">
        <f t="shared" si="12"/>
        <v>155100</v>
      </c>
      <c r="F52" s="63">
        <f t="shared" si="9"/>
        <v>4.512939347707179</v>
      </c>
      <c r="G52" s="41">
        <f t="shared" si="9"/>
        <v>6.7983226259579865</v>
      </c>
      <c r="H52" s="42">
        <v>607636</v>
      </c>
      <c r="I52" s="43">
        <v>610324</v>
      </c>
      <c r="J52" s="54">
        <v>662236</v>
      </c>
      <c r="K52" s="44">
        <f t="shared" si="10"/>
        <v>1.8423701031538662</v>
      </c>
      <c r="L52" s="47">
        <f t="shared" si="11"/>
        <v>5.505646181372505</v>
      </c>
      <c r="M52" s="88"/>
      <c r="N52" s="85"/>
      <c r="O52" s="85"/>
      <c r="P52" s="85"/>
    </row>
    <row r="53" spans="1:16" ht="15.75" thickBot="1">
      <c r="A53" s="56" t="s">
        <v>18</v>
      </c>
      <c r="B53" s="57"/>
      <c r="C53" s="57"/>
      <c r="D53" s="57"/>
      <c r="E53" s="57"/>
      <c r="F53" s="57"/>
      <c r="G53" s="58"/>
      <c r="H53" s="58"/>
      <c r="I53" s="58"/>
      <c r="J53" s="58"/>
      <c r="K53" s="57"/>
      <c r="L53" s="59"/>
      <c r="M53" s="88"/>
      <c r="N53" s="85"/>
      <c r="O53" s="85"/>
      <c r="P53" s="85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N54" s="82"/>
      <c r="O54" s="82"/>
      <c r="P54" s="82"/>
    </row>
    <row r="55" spans="1:16" ht="15.75" thickBot="1">
      <c r="A55" s="1" t="s">
        <v>21</v>
      </c>
      <c r="B55" s="1"/>
      <c r="C55" s="1"/>
      <c r="D55" s="6"/>
      <c r="E55" s="6"/>
      <c r="F55" s="6"/>
      <c r="G55" s="42"/>
      <c r="H55" s="77"/>
      <c r="I55" s="42"/>
      <c r="J55" s="42"/>
      <c r="K55" s="1"/>
      <c r="L55" s="1"/>
      <c r="N55" s="82"/>
      <c r="O55" s="82"/>
      <c r="P55" s="82"/>
    </row>
    <row r="56" spans="1:16" ht="15">
      <c r="A56" s="2" t="s">
        <v>39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4"/>
      <c r="N56" s="82"/>
      <c r="O56" s="82"/>
      <c r="P56" s="82"/>
    </row>
    <row r="57" spans="1:16" ht="15">
      <c r="A57" s="5" t="s">
        <v>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7"/>
      <c r="N57" s="82"/>
      <c r="O57" s="82"/>
      <c r="P57" s="82"/>
    </row>
    <row r="58" spans="1:16" ht="15">
      <c r="A58" s="8"/>
      <c r="B58" s="9" t="s">
        <v>2</v>
      </c>
      <c r="C58" s="10"/>
      <c r="D58" s="11"/>
      <c r="E58" s="11" t="s">
        <v>3</v>
      </c>
      <c r="F58" s="12"/>
      <c r="G58" s="13"/>
      <c r="H58" s="11"/>
      <c r="I58" s="11"/>
      <c r="J58" s="11" t="s">
        <v>4</v>
      </c>
      <c r="K58" s="12"/>
      <c r="L58" s="13"/>
      <c r="N58" s="82"/>
      <c r="O58" s="82"/>
      <c r="P58" s="82"/>
    </row>
    <row r="59" spans="1:16" ht="43.5">
      <c r="A59" s="8"/>
      <c r="B59" s="9" t="s">
        <v>5</v>
      </c>
      <c r="C59" s="14">
        <v>39783</v>
      </c>
      <c r="D59" s="15">
        <v>40148</v>
      </c>
      <c r="E59" s="16">
        <v>40513</v>
      </c>
      <c r="F59" s="17" t="s">
        <v>6</v>
      </c>
      <c r="G59" s="18" t="s">
        <v>7</v>
      </c>
      <c r="H59" s="14">
        <v>39783</v>
      </c>
      <c r="I59" s="15">
        <v>40148</v>
      </c>
      <c r="J59" s="16">
        <v>40513</v>
      </c>
      <c r="K59" s="17" t="s">
        <v>8</v>
      </c>
      <c r="L59" s="60" t="s">
        <v>9</v>
      </c>
      <c r="N59" s="82"/>
      <c r="O59" s="82"/>
      <c r="P59" s="82"/>
    </row>
    <row r="60" spans="1:16" ht="15">
      <c r="A60" s="20" t="s">
        <v>10</v>
      </c>
      <c r="B60" s="21" t="s">
        <v>11</v>
      </c>
      <c r="C60" s="22"/>
      <c r="D60" s="23"/>
      <c r="E60" s="23"/>
      <c r="F60" s="26"/>
      <c r="G60" s="24"/>
      <c r="H60" s="25"/>
      <c r="I60" s="23"/>
      <c r="J60" s="26"/>
      <c r="K60" s="26"/>
      <c r="L60" s="7"/>
      <c r="N60" s="82"/>
      <c r="O60" s="82"/>
      <c r="P60" s="82"/>
    </row>
    <row r="61" spans="1:16" ht="15">
      <c r="A61" s="27"/>
      <c r="B61" s="28" t="s">
        <v>12</v>
      </c>
      <c r="C61" s="29">
        <v>1396</v>
      </c>
      <c r="D61" s="30">
        <v>2016</v>
      </c>
      <c r="E61" s="30">
        <v>2016</v>
      </c>
      <c r="F61" s="62">
        <f aca="true" t="shared" si="13" ref="F61:G69">+((D61/C61)-1)*100</f>
        <v>44.412607449856736</v>
      </c>
      <c r="G61" s="32">
        <f t="shared" si="13"/>
        <v>0</v>
      </c>
      <c r="H61" s="33">
        <v>276411</v>
      </c>
      <c r="I61" s="34">
        <v>293359</v>
      </c>
      <c r="J61" s="30">
        <v>309495</v>
      </c>
      <c r="K61" s="35">
        <f>+(((I61/H61)-1)*100)+1.4</f>
        <v>7.531449182557857</v>
      </c>
      <c r="L61" s="36">
        <f>+(((J61/I61)-1)*100)-3</f>
        <v>2.500427803476282</v>
      </c>
      <c r="M61" s="89"/>
      <c r="N61" s="85"/>
      <c r="O61" s="85"/>
      <c r="P61" s="85"/>
    </row>
    <row r="62" spans="1:16" ht="15">
      <c r="A62" s="22" t="s">
        <v>13</v>
      </c>
      <c r="B62" s="21" t="s">
        <v>14</v>
      </c>
      <c r="C62" s="46">
        <f>+C63-C61</f>
        <v>21633</v>
      </c>
      <c r="D62" s="38">
        <f>+D63-D61</f>
        <v>22118</v>
      </c>
      <c r="E62" s="38">
        <f>+E63-E61</f>
        <v>23712</v>
      </c>
      <c r="F62" s="63">
        <f t="shared" si="13"/>
        <v>2.2419451763509457</v>
      </c>
      <c r="G62" s="41">
        <f t="shared" si="13"/>
        <v>7.206799891491089</v>
      </c>
      <c r="H62" s="42">
        <v>378599</v>
      </c>
      <c r="I62" s="43">
        <v>391809</v>
      </c>
      <c r="J62" s="38">
        <v>424413</v>
      </c>
      <c r="K62" s="44">
        <f aca="true" t="shared" si="14" ref="K62:K69">+(((I62/H62)-1)*100)+1.4</f>
        <v>4.889179844637724</v>
      </c>
      <c r="L62" s="47">
        <f aca="true" t="shared" si="15" ref="L62:L69">+(((J62/I62)-1)*100)-3</f>
        <v>5.321401499199865</v>
      </c>
      <c r="M62" s="89"/>
      <c r="N62" s="85"/>
      <c r="O62" s="85"/>
      <c r="P62" s="85"/>
    </row>
    <row r="63" spans="1:16" ht="15">
      <c r="A63" s="45"/>
      <c r="B63" s="21" t="s">
        <v>15</v>
      </c>
      <c r="C63" s="46">
        <v>23029</v>
      </c>
      <c r="D63" s="38">
        <v>24134</v>
      </c>
      <c r="E63" s="38">
        <v>25728</v>
      </c>
      <c r="F63" s="63">
        <f t="shared" si="13"/>
        <v>4.798297798428064</v>
      </c>
      <c r="G63" s="41">
        <f t="shared" si="13"/>
        <v>6.604789922930299</v>
      </c>
      <c r="H63" s="42">
        <v>372404</v>
      </c>
      <c r="I63" s="43">
        <v>383585</v>
      </c>
      <c r="J63" s="38">
        <v>415408</v>
      </c>
      <c r="K63" s="44">
        <f t="shared" si="14"/>
        <v>4.4023845071481595</v>
      </c>
      <c r="L63" s="47">
        <f t="shared" si="15"/>
        <v>5.296205534627266</v>
      </c>
      <c r="M63" s="89"/>
      <c r="N63" s="85"/>
      <c r="O63" s="85"/>
      <c r="P63" s="85"/>
    </row>
    <row r="64" spans="1:16" ht="15">
      <c r="A64" s="48"/>
      <c r="B64" s="28" t="s">
        <v>12</v>
      </c>
      <c r="C64" s="29">
        <v>3335</v>
      </c>
      <c r="D64" s="30">
        <v>4614</v>
      </c>
      <c r="E64" s="30">
        <v>4575</v>
      </c>
      <c r="F64" s="62">
        <f t="shared" si="13"/>
        <v>38.35082458770616</v>
      </c>
      <c r="G64" s="32">
        <f t="shared" si="13"/>
        <v>-0.8452535760728241</v>
      </c>
      <c r="H64" s="33">
        <v>425777</v>
      </c>
      <c r="I64" s="34">
        <v>455618</v>
      </c>
      <c r="J64" s="30">
        <v>472516</v>
      </c>
      <c r="K64" s="35">
        <f t="shared" si="14"/>
        <v>8.408598397752808</v>
      </c>
      <c r="L64" s="36">
        <f t="shared" si="15"/>
        <v>0.7088086950032739</v>
      </c>
      <c r="M64" s="89"/>
      <c r="N64" s="85"/>
      <c r="O64" s="85"/>
      <c r="P64" s="85"/>
    </row>
    <row r="65" spans="1:16" ht="15">
      <c r="A65" s="5" t="s">
        <v>16</v>
      </c>
      <c r="B65" s="21" t="s">
        <v>17</v>
      </c>
      <c r="C65" s="46">
        <f>+C66-C64</f>
        <v>43005</v>
      </c>
      <c r="D65" s="38">
        <f>+D66-D64</f>
        <v>42592</v>
      </c>
      <c r="E65" s="38">
        <f>+E66-E64</f>
        <v>45452</v>
      </c>
      <c r="F65" s="63">
        <f t="shared" si="13"/>
        <v>-0.9603534472735764</v>
      </c>
      <c r="G65" s="41">
        <f t="shared" si="13"/>
        <v>6.714876033057848</v>
      </c>
      <c r="H65" s="42">
        <v>572706</v>
      </c>
      <c r="I65" s="49">
        <v>574361</v>
      </c>
      <c r="J65" s="38">
        <v>637160</v>
      </c>
      <c r="K65" s="44">
        <f t="shared" si="14"/>
        <v>1.6889789874735093</v>
      </c>
      <c r="L65" s="47">
        <f t="shared" si="15"/>
        <v>7.933715903412654</v>
      </c>
      <c r="M65" s="89"/>
      <c r="N65" s="85"/>
      <c r="O65" s="85"/>
      <c r="P65" s="85"/>
    </row>
    <row r="66" spans="1:16" ht="15">
      <c r="A66" s="45"/>
      <c r="B66" s="21" t="s">
        <v>15</v>
      </c>
      <c r="C66" s="46">
        <v>46340</v>
      </c>
      <c r="D66" s="38">
        <v>47206</v>
      </c>
      <c r="E66" s="38">
        <v>50027</v>
      </c>
      <c r="F66" s="63">
        <f t="shared" si="13"/>
        <v>1.8687958567112695</v>
      </c>
      <c r="G66" s="41">
        <f t="shared" si="13"/>
        <v>5.975935262466625</v>
      </c>
      <c r="H66" s="42">
        <v>562132</v>
      </c>
      <c r="I66" s="50">
        <v>562755</v>
      </c>
      <c r="J66" s="38">
        <v>622103</v>
      </c>
      <c r="K66" s="44">
        <f t="shared" si="14"/>
        <v>1.5108280617363898</v>
      </c>
      <c r="L66" s="47">
        <f t="shared" si="15"/>
        <v>7.545974713685347</v>
      </c>
      <c r="M66" s="89"/>
      <c r="N66" s="85"/>
      <c r="O66" s="85"/>
      <c r="P66" s="85"/>
    </row>
    <row r="67" spans="1:16" ht="15">
      <c r="A67" s="27"/>
      <c r="B67" s="28" t="s">
        <v>12</v>
      </c>
      <c r="C67" s="29">
        <f aca="true" t="shared" si="16" ref="C67:E69">+C61+C64</f>
        <v>4731</v>
      </c>
      <c r="D67" s="30">
        <f t="shared" si="16"/>
        <v>6630</v>
      </c>
      <c r="E67" s="30">
        <f t="shared" si="16"/>
        <v>6591</v>
      </c>
      <c r="F67" s="62">
        <f t="shared" si="13"/>
        <v>40.13950538998097</v>
      </c>
      <c r="G67" s="32">
        <f t="shared" si="13"/>
        <v>-0.588235294117645</v>
      </c>
      <c r="H67" s="33">
        <v>381703</v>
      </c>
      <c r="I67" s="34">
        <v>406279</v>
      </c>
      <c r="J67" s="30">
        <v>422653</v>
      </c>
      <c r="K67" s="35">
        <f t="shared" si="14"/>
        <v>7.838513713541671</v>
      </c>
      <c r="L67" s="36">
        <f t="shared" si="15"/>
        <v>1.0302353801205504</v>
      </c>
      <c r="M67" s="89"/>
      <c r="N67" s="85"/>
      <c r="O67" s="85"/>
      <c r="P67" s="85"/>
    </row>
    <row r="68" spans="1:16" ht="15">
      <c r="A68" s="22" t="s">
        <v>15</v>
      </c>
      <c r="B68" s="21" t="s">
        <v>14</v>
      </c>
      <c r="C68" s="76">
        <f t="shared" si="16"/>
        <v>64638</v>
      </c>
      <c r="D68" s="38">
        <f t="shared" si="16"/>
        <v>64710</v>
      </c>
      <c r="E68" s="38">
        <f t="shared" si="16"/>
        <v>69164</v>
      </c>
      <c r="F68" s="63">
        <f t="shared" si="13"/>
        <v>0.1113895850737956</v>
      </c>
      <c r="G68" s="41">
        <f t="shared" si="13"/>
        <v>6.8830165353113815</v>
      </c>
      <c r="H68" s="42">
        <v>507742</v>
      </c>
      <c r="I68" s="43">
        <v>511965</v>
      </c>
      <c r="J68" s="38">
        <v>564222</v>
      </c>
      <c r="K68" s="44">
        <f t="shared" si="14"/>
        <v>2.2317216223987733</v>
      </c>
      <c r="L68" s="47">
        <f t="shared" si="15"/>
        <v>7.207143066420565</v>
      </c>
      <c r="M68" s="89"/>
      <c r="N68" s="85"/>
      <c r="O68" s="85"/>
      <c r="P68" s="85"/>
    </row>
    <row r="69" spans="1:16" ht="15">
      <c r="A69" s="5"/>
      <c r="B69" s="52" t="s">
        <v>15</v>
      </c>
      <c r="C69" s="46">
        <f t="shared" si="16"/>
        <v>69369</v>
      </c>
      <c r="D69" s="54">
        <f t="shared" si="16"/>
        <v>71340</v>
      </c>
      <c r="E69" s="54">
        <f t="shared" si="16"/>
        <v>75755</v>
      </c>
      <c r="F69" s="63">
        <f t="shared" si="13"/>
        <v>2.8413268174544815</v>
      </c>
      <c r="G69" s="41">
        <f t="shared" si="13"/>
        <v>6.188673955705082</v>
      </c>
      <c r="H69" s="42">
        <v>499146</v>
      </c>
      <c r="I69" s="43">
        <v>502143</v>
      </c>
      <c r="J69" s="54">
        <v>551905</v>
      </c>
      <c r="K69" s="44">
        <f t="shared" si="14"/>
        <v>2.000425526799775</v>
      </c>
      <c r="L69" s="47">
        <f t="shared" si="15"/>
        <v>6.90992605692005</v>
      </c>
      <c r="M69" s="89"/>
      <c r="N69" s="85"/>
      <c r="O69" s="85"/>
      <c r="P69" s="85"/>
    </row>
    <row r="70" spans="1:16" ht="15.75" thickBot="1">
      <c r="A70" s="56" t="s">
        <v>18</v>
      </c>
      <c r="B70" s="57"/>
      <c r="C70" s="57"/>
      <c r="D70" s="57"/>
      <c r="E70" s="57"/>
      <c r="F70" s="57"/>
      <c r="G70" s="58"/>
      <c r="H70" s="58"/>
      <c r="I70" s="58"/>
      <c r="J70" s="58"/>
      <c r="K70" s="57"/>
      <c r="L70" s="59"/>
      <c r="M70" s="88"/>
      <c r="N70" s="84"/>
      <c r="O70" s="84"/>
      <c r="P70" s="84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thickBot="1">
      <c r="A72" s="1" t="s">
        <v>22</v>
      </c>
      <c r="B72" s="1"/>
      <c r="C72" s="1"/>
      <c r="D72" s="6"/>
      <c r="E72" s="6"/>
      <c r="F72" s="6"/>
      <c r="G72" s="42"/>
      <c r="H72" s="77"/>
      <c r="I72" s="42"/>
      <c r="J72" s="42"/>
      <c r="K72" s="1"/>
      <c r="L72" s="1"/>
    </row>
    <row r="73" spans="1:12" ht="15">
      <c r="A73" s="2" t="s">
        <v>40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4"/>
    </row>
    <row r="74" spans="1:12" ht="15">
      <c r="A74" s="5" t="s">
        <v>1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7"/>
    </row>
    <row r="75" spans="1:12" ht="15">
      <c r="A75" s="8"/>
      <c r="B75" s="9" t="s">
        <v>2</v>
      </c>
      <c r="C75" s="10"/>
      <c r="D75" s="11"/>
      <c r="E75" s="11" t="s">
        <v>3</v>
      </c>
      <c r="F75" s="12"/>
      <c r="G75" s="13"/>
      <c r="H75" s="11"/>
      <c r="I75" s="11"/>
      <c r="J75" s="11" t="s">
        <v>4</v>
      </c>
      <c r="K75" s="12"/>
      <c r="L75" s="13"/>
    </row>
    <row r="76" spans="1:12" ht="43.5">
      <c r="A76" s="8"/>
      <c r="B76" s="9" t="s">
        <v>5</v>
      </c>
      <c r="C76" s="14">
        <v>39783</v>
      </c>
      <c r="D76" s="15">
        <v>40148</v>
      </c>
      <c r="E76" s="16">
        <v>40513</v>
      </c>
      <c r="F76" s="17" t="s">
        <v>6</v>
      </c>
      <c r="G76" s="18" t="s">
        <v>7</v>
      </c>
      <c r="H76" s="14">
        <v>39783</v>
      </c>
      <c r="I76" s="15">
        <v>40148</v>
      </c>
      <c r="J76" s="16">
        <v>40513</v>
      </c>
      <c r="K76" s="17" t="s">
        <v>8</v>
      </c>
      <c r="L76" s="60" t="s">
        <v>9</v>
      </c>
    </row>
    <row r="77" spans="1:12" ht="15">
      <c r="A77" s="20" t="s">
        <v>10</v>
      </c>
      <c r="B77" s="21" t="s">
        <v>11</v>
      </c>
      <c r="C77" s="22"/>
      <c r="D77" s="23"/>
      <c r="E77" s="23"/>
      <c r="F77" s="26"/>
      <c r="G77" s="24"/>
      <c r="H77" s="25"/>
      <c r="I77" s="23"/>
      <c r="J77" s="26"/>
      <c r="K77" s="26"/>
      <c r="L77" s="7"/>
    </row>
    <row r="78" spans="1:16" ht="15">
      <c r="A78" s="27"/>
      <c r="B78" s="28" t="s">
        <v>12</v>
      </c>
      <c r="C78" s="29">
        <v>4528</v>
      </c>
      <c r="D78" s="30">
        <v>5167</v>
      </c>
      <c r="E78" s="30">
        <v>5577</v>
      </c>
      <c r="F78" s="62">
        <f aca="true" t="shared" si="17" ref="F78:G86">+((D78/C78)-1)*100</f>
        <v>14.112190812720836</v>
      </c>
      <c r="G78" s="32">
        <f t="shared" si="17"/>
        <v>7.934971937294377</v>
      </c>
      <c r="H78" s="33">
        <v>237428</v>
      </c>
      <c r="I78" s="34">
        <v>265073</v>
      </c>
      <c r="J78" s="30">
        <v>263764</v>
      </c>
      <c r="K78" s="35">
        <f>+(((I78/H78)-1)*100)+1.4</f>
        <v>13.043529827989952</v>
      </c>
      <c r="L78" s="36">
        <f>+(((J78/I78)-1)*100)-3</f>
        <v>-3.493826229001071</v>
      </c>
      <c r="M78" s="89"/>
      <c r="N78" s="85"/>
      <c r="O78" s="85"/>
      <c r="P78" s="85"/>
    </row>
    <row r="79" spans="1:16" ht="15">
      <c r="A79" s="22" t="s">
        <v>13</v>
      </c>
      <c r="B79" s="21" t="s">
        <v>14</v>
      </c>
      <c r="C79" s="46">
        <f>+C80-C78</f>
        <v>42570</v>
      </c>
      <c r="D79" s="38">
        <f>+D80-D78</f>
        <v>43686</v>
      </c>
      <c r="E79" s="38">
        <f>+E80-E78</f>
        <v>47025</v>
      </c>
      <c r="F79" s="63">
        <f t="shared" si="17"/>
        <v>2.6215644820295925</v>
      </c>
      <c r="G79" s="41">
        <f t="shared" si="17"/>
        <v>7.643180881747003</v>
      </c>
      <c r="H79" s="42">
        <v>343347</v>
      </c>
      <c r="I79" s="43">
        <v>358173</v>
      </c>
      <c r="J79" s="38">
        <v>385920</v>
      </c>
      <c r="K79" s="44">
        <f aca="true" t="shared" si="18" ref="K79:K86">+(((I79/H79)-1)*100)+1.4</f>
        <v>5.718080542425017</v>
      </c>
      <c r="L79" s="47">
        <f aca="true" t="shared" si="19" ref="L79:L86">+(((J79/I79)-1)*100)-3</f>
        <v>4.746815086564318</v>
      </c>
      <c r="M79" s="89"/>
      <c r="N79" s="85"/>
      <c r="O79" s="85"/>
      <c r="P79" s="85"/>
    </row>
    <row r="80" spans="1:16" ht="15">
      <c r="A80" s="45"/>
      <c r="B80" s="21" t="s">
        <v>15</v>
      </c>
      <c r="C80" s="46">
        <v>47098</v>
      </c>
      <c r="D80" s="38">
        <v>48853</v>
      </c>
      <c r="E80" s="38">
        <v>52602</v>
      </c>
      <c r="F80" s="63">
        <f t="shared" si="17"/>
        <v>3.7262728778292065</v>
      </c>
      <c r="G80" s="41">
        <f t="shared" si="17"/>
        <v>7.6740425357705755</v>
      </c>
      <c r="H80" s="42">
        <v>333164</v>
      </c>
      <c r="I80" s="43">
        <v>348326</v>
      </c>
      <c r="J80" s="38">
        <v>372969</v>
      </c>
      <c r="K80" s="44">
        <f t="shared" si="18"/>
        <v>5.950911863226514</v>
      </c>
      <c r="L80" s="47">
        <f t="shared" si="19"/>
        <v>4.074694395480097</v>
      </c>
      <c r="M80" s="89"/>
      <c r="N80" s="85"/>
      <c r="O80" s="85"/>
      <c r="P80" s="85"/>
    </row>
    <row r="81" spans="1:16" ht="15">
      <c r="A81" s="48"/>
      <c r="B81" s="28" t="s">
        <v>12</v>
      </c>
      <c r="C81" s="29">
        <v>8800</v>
      </c>
      <c r="D81" s="30">
        <v>10033</v>
      </c>
      <c r="E81" s="30">
        <v>10719</v>
      </c>
      <c r="F81" s="62">
        <f t="shared" si="17"/>
        <v>14.011363636363638</v>
      </c>
      <c r="G81" s="32">
        <f t="shared" si="17"/>
        <v>6.837436459683044</v>
      </c>
      <c r="H81" s="33">
        <v>303646</v>
      </c>
      <c r="I81" s="34">
        <v>340812</v>
      </c>
      <c r="J81" s="30">
        <v>337262</v>
      </c>
      <c r="K81" s="35">
        <f t="shared" si="18"/>
        <v>13.639910948933952</v>
      </c>
      <c r="L81" s="36">
        <f t="shared" si="19"/>
        <v>-4.041629989554361</v>
      </c>
      <c r="M81" s="89"/>
      <c r="N81" s="85"/>
      <c r="O81" s="85"/>
      <c r="P81" s="85"/>
    </row>
    <row r="82" spans="1:16" ht="15">
      <c r="A82" s="5" t="s">
        <v>16</v>
      </c>
      <c r="B82" s="21" t="s">
        <v>17</v>
      </c>
      <c r="C82" s="46">
        <f>+C83-C81</f>
        <v>75439</v>
      </c>
      <c r="D82" s="38">
        <f>+D83-D81</f>
        <v>76509</v>
      </c>
      <c r="E82" s="38">
        <f>+E83-E81</f>
        <v>83260</v>
      </c>
      <c r="F82" s="63">
        <f t="shared" si="17"/>
        <v>1.4183645064224093</v>
      </c>
      <c r="G82" s="41">
        <f t="shared" si="17"/>
        <v>8.823798507365144</v>
      </c>
      <c r="H82" s="42">
        <v>460358</v>
      </c>
      <c r="I82" s="49">
        <v>475526</v>
      </c>
      <c r="J82" s="38">
        <v>527762</v>
      </c>
      <c r="K82" s="44">
        <f t="shared" si="18"/>
        <v>4.694827069367745</v>
      </c>
      <c r="L82" s="47">
        <f t="shared" si="19"/>
        <v>7.9848883131521635</v>
      </c>
      <c r="M82" s="89"/>
      <c r="N82" s="85"/>
      <c r="O82" s="85"/>
      <c r="P82" s="85"/>
    </row>
    <row r="83" spans="1:16" ht="15">
      <c r="A83" s="45"/>
      <c r="B83" s="21" t="s">
        <v>15</v>
      </c>
      <c r="C83" s="46">
        <v>84239</v>
      </c>
      <c r="D83" s="38">
        <v>86542</v>
      </c>
      <c r="E83" s="38">
        <v>93979</v>
      </c>
      <c r="F83" s="63">
        <f t="shared" si="17"/>
        <v>2.733888104084814</v>
      </c>
      <c r="G83" s="41">
        <f t="shared" si="17"/>
        <v>8.59351528737491</v>
      </c>
      <c r="H83" s="42">
        <v>443987</v>
      </c>
      <c r="I83" s="50">
        <v>459908</v>
      </c>
      <c r="J83" s="38">
        <v>506034</v>
      </c>
      <c r="K83" s="44">
        <f t="shared" si="18"/>
        <v>4.985915803841111</v>
      </c>
      <c r="L83" s="47">
        <f t="shared" si="19"/>
        <v>7.029397183784594</v>
      </c>
      <c r="M83" s="89"/>
      <c r="N83" s="85"/>
      <c r="O83" s="85"/>
      <c r="P83" s="85"/>
    </row>
    <row r="84" spans="1:16" ht="15">
      <c r="A84" s="27"/>
      <c r="B84" s="28" t="s">
        <v>12</v>
      </c>
      <c r="C84" s="29">
        <f aca="true" t="shared" si="20" ref="C84:E86">+C78+C81</f>
        <v>13328</v>
      </c>
      <c r="D84" s="30">
        <f t="shared" si="20"/>
        <v>15200</v>
      </c>
      <c r="E84" s="30">
        <f t="shared" si="20"/>
        <v>16296</v>
      </c>
      <c r="F84" s="62">
        <f t="shared" si="17"/>
        <v>14.045618247298929</v>
      </c>
      <c r="G84" s="32">
        <f t="shared" si="17"/>
        <v>7.210526315789467</v>
      </c>
      <c r="H84" s="33">
        <v>281149</v>
      </c>
      <c r="I84" s="34">
        <v>315066</v>
      </c>
      <c r="J84" s="30">
        <v>312108</v>
      </c>
      <c r="K84" s="35">
        <f t="shared" si="18"/>
        <v>13.463709990076444</v>
      </c>
      <c r="L84" s="36">
        <f t="shared" si="19"/>
        <v>-3.938850907428923</v>
      </c>
      <c r="M84" s="89"/>
      <c r="N84" s="85"/>
      <c r="O84" s="85"/>
      <c r="P84" s="85"/>
    </row>
    <row r="85" spans="1:16" ht="15">
      <c r="A85" s="22" t="s">
        <v>15</v>
      </c>
      <c r="B85" s="21" t="s">
        <v>14</v>
      </c>
      <c r="C85" s="76">
        <f t="shared" si="20"/>
        <v>118009</v>
      </c>
      <c r="D85" s="38">
        <f t="shared" si="20"/>
        <v>120195</v>
      </c>
      <c r="E85" s="38">
        <f t="shared" si="20"/>
        <v>130285</v>
      </c>
      <c r="F85" s="63">
        <f t="shared" si="17"/>
        <v>1.852401088052602</v>
      </c>
      <c r="G85" s="41">
        <f t="shared" si="17"/>
        <v>8.394691958900125</v>
      </c>
      <c r="H85" s="42">
        <v>418148</v>
      </c>
      <c r="I85" s="43">
        <v>432874</v>
      </c>
      <c r="J85" s="38">
        <v>476565</v>
      </c>
      <c r="K85" s="44">
        <f t="shared" si="18"/>
        <v>4.921719582540151</v>
      </c>
      <c r="L85" s="47">
        <f t="shared" si="19"/>
        <v>7.093237293069123</v>
      </c>
      <c r="M85" s="89"/>
      <c r="N85" s="85"/>
      <c r="O85" s="85"/>
      <c r="P85" s="85"/>
    </row>
    <row r="86" spans="1:16" ht="15">
      <c r="A86" s="5"/>
      <c r="B86" s="52" t="s">
        <v>15</v>
      </c>
      <c r="C86" s="46">
        <f t="shared" si="20"/>
        <v>131337</v>
      </c>
      <c r="D86" s="54">
        <f t="shared" si="20"/>
        <v>135395</v>
      </c>
      <c r="E86" s="54">
        <f t="shared" si="20"/>
        <v>146581</v>
      </c>
      <c r="F86" s="63">
        <f t="shared" si="17"/>
        <v>3.08976145336044</v>
      </c>
      <c r="G86" s="41">
        <f t="shared" si="17"/>
        <v>8.261752649654719</v>
      </c>
      <c r="H86" s="42">
        <v>404245</v>
      </c>
      <c r="I86" s="43">
        <v>419648</v>
      </c>
      <c r="J86" s="54">
        <v>458282</v>
      </c>
      <c r="K86" s="44">
        <f t="shared" si="18"/>
        <v>5.210313052727921</v>
      </c>
      <c r="L86" s="47">
        <f t="shared" si="19"/>
        <v>6.206287174012505</v>
      </c>
      <c r="M86" s="89"/>
      <c r="N86" s="85"/>
      <c r="O86" s="85"/>
      <c r="P86" s="85"/>
    </row>
    <row r="87" spans="1:16" ht="15.75" thickBot="1">
      <c r="A87" s="56" t="s">
        <v>18</v>
      </c>
      <c r="B87" s="57"/>
      <c r="C87" s="57"/>
      <c r="D87" s="57"/>
      <c r="E87" s="57"/>
      <c r="F87" s="57"/>
      <c r="G87" s="58"/>
      <c r="H87" s="58"/>
      <c r="I87" s="58"/>
      <c r="J87" s="58"/>
      <c r="K87" s="57"/>
      <c r="L87" s="59"/>
      <c r="M87" s="88"/>
      <c r="N87" s="84"/>
      <c r="O87" s="84"/>
      <c r="P87" s="84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thickBot="1">
      <c r="A89" s="1" t="s">
        <v>23</v>
      </c>
      <c r="B89" s="1"/>
      <c r="C89" s="1"/>
      <c r="D89" s="6"/>
      <c r="E89" s="6"/>
      <c r="F89" s="6"/>
      <c r="G89" s="42"/>
      <c r="H89" s="77"/>
      <c r="I89" s="42"/>
      <c r="J89" s="42"/>
      <c r="K89" s="1"/>
      <c r="L89" s="1"/>
    </row>
    <row r="90" spans="1:12" ht="15">
      <c r="A90" s="2" t="s">
        <v>41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4"/>
    </row>
    <row r="91" spans="1:12" ht="15">
      <c r="A91" s="5" t="s">
        <v>1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7"/>
    </row>
    <row r="92" spans="1:12" ht="15">
      <c r="A92" s="8"/>
      <c r="B92" s="9" t="s">
        <v>2</v>
      </c>
      <c r="C92" s="10"/>
      <c r="D92" s="11"/>
      <c r="E92" s="11" t="s">
        <v>3</v>
      </c>
      <c r="F92" s="12"/>
      <c r="G92" s="13"/>
      <c r="H92" s="11"/>
      <c r="I92" s="11"/>
      <c r="J92" s="11" t="s">
        <v>4</v>
      </c>
      <c r="K92" s="12"/>
      <c r="L92" s="13"/>
    </row>
    <row r="93" spans="1:12" ht="43.5">
      <c r="A93" s="8"/>
      <c r="B93" s="9" t="s">
        <v>5</v>
      </c>
      <c r="C93" s="14">
        <v>39783</v>
      </c>
      <c r="D93" s="15">
        <v>40148</v>
      </c>
      <c r="E93" s="16">
        <v>40513</v>
      </c>
      <c r="F93" s="17" t="s">
        <v>6</v>
      </c>
      <c r="G93" s="18" t="s">
        <v>7</v>
      </c>
      <c r="H93" s="14">
        <v>39783</v>
      </c>
      <c r="I93" s="15">
        <v>40148</v>
      </c>
      <c r="J93" s="16">
        <v>40513</v>
      </c>
      <c r="K93" s="17" t="s">
        <v>8</v>
      </c>
      <c r="L93" s="60" t="s">
        <v>9</v>
      </c>
    </row>
    <row r="94" spans="1:12" ht="15">
      <c r="A94" s="20" t="s">
        <v>10</v>
      </c>
      <c r="B94" s="21" t="s">
        <v>11</v>
      </c>
      <c r="C94" s="22"/>
      <c r="D94" s="23"/>
      <c r="E94" s="23"/>
      <c r="F94" s="26"/>
      <c r="G94" s="24"/>
      <c r="H94" s="25"/>
      <c r="I94" s="23"/>
      <c r="J94" s="26"/>
      <c r="K94" s="26"/>
      <c r="L94" s="7"/>
    </row>
    <row r="95" spans="1:15" ht="15">
      <c r="A95" s="27"/>
      <c r="B95" s="28" t="s">
        <v>12</v>
      </c>
      <c r="C95" s="29">
        <v>10775</v>
      </c>
      <c r="D95" s="30">
        <v>11504</v>
      </c>
      <c r="E95" s="30">
        <v>12641</v>
      </c>
      <c r="F95" s="62">
        <f aca="true" t="shared" si="21" ref="F95:G103">+((D95/C95)-1)*100</f>
        <v>6.765661252900235</v>
      </c>
      <c r="G95" s="32">
        <f t="shared" si="21"/>
        <v>9.883518776077892</v>
      </c>
      <c r="H95" s="33">
        <v>225627</v>
      </c>
      <c r="I95" s="34">
        <v>271891</v>
      </c>
      <c r="J95" s="30">
        <v>263951</v>
      </c>
      <c r="K95" s="35">
        <f>+(((I95/H95)-1)*100)+1.4</f>
        <v>21.904638186032695</v>
      </c>
      <c r="L95" s="36">
        <f>+(((J95/I95)-1)*100)-3</f>
        <v>-5.920287909493147</v>
      </c>
      <c r="M95" s="88"/>
      <c r="N95" s="85"/>
      <c r="O95" s="85"/>
    </row>
    <row r="96" spans="1:15" ht="15">
      <c r="A96" s="22" t="s">
        <v>13</v>
      </c>
      <c r="B96" s="21" t="s">
        <v>14</v>
      </c>
      <c r="C96" s="46">
        <f>+C97-C95</f>
        <v>133146</v>
      </c>
      <c r="D96" s="38">
        <f>+D97-D95</f>
        <v>141256</v>
      </c>
      <c r="E96" s="38">
        <f>+E97-E95</f>
        <v>146623</v>
      </c>
      <c r="F96" s="63">
        <f t="shared" si="21"/>
        <v>6.0910579364006345</v>
      </c>
      <c r="G96" s="41">
        <f t="shared" si="21"/>
        <v>3.7994846236619972</v>
      </c>
      <c r="H96" s="42">
        <v>356741</v>
      </c>
      <c r="I96" s="43">
        <v>369756</v>
      </c>
      <c r="J96" s="38">
        <v>393715</v>
      </c>
      <c r="K96" s="44">
        <f aca="true" t="shared" si="22" ref="K96:K103">+(((I96/H96)-1)*100)+1.4</f>
        <v>5.048305072867997</v>
      </c>
      <c r="L96" s="47">
        <f aca="true" t="shared" si="23" ref="L96:L103">+(((J96/I96)-1)*100)-3</f>
        <v>3.4796784906803406</v>
      </c>
      <c r="M96" s="88"/>
      <c r="N96" s="85"/>
      <c r="O96" s="85"/>
    </row>
    <row r="97" spans="1:15" ht="15">
      <c r="A97" s="45"/>
      <c r="B97" s="21" t="s">
        <v>15</v>
      </c>
      <c r="C97" s="46">
        <v>143921</v>
      </c>
      <c r="D97" s="38">
        <v>152760</v>
      </c>
      <c r="E97" s="38">
        <v>159264</v>
      </c>
      <c r="F97" s="63">
        <f t="shared" si="21"/>
        <v>6.14156377457078</v>
      </c>
      <c r="G97" s="41">
        <f t="shared" si="21"/>
        <v>4.257659073055775</v>
      </c>
      <c r="H97" s="42">
        <v>346925</v>
      </c>
      <c r="I97" s="43">
        <v>362386</v>
      </c>
      <c r="J97" s="38">
        <v>383415</v>
      </c>
      <c r="K97" s="44">
        <f t="shared" si="22"/>
        <v>5.8565828349066855</v>
      </c>
      <c r="L97" s="47">
        <f t="shared" si="23"/>
        <v>2.802928369197491</v>
      </c>
      <c r="M97" s="88"/>
      <c r="N97" s="85"/>
      <c r="O97" s="85"/>
    </row>
    <row r="98" spans="1:15" ht="15">
      <c r="A98" s="48"/>
      <c r="B98" s="28" t="s">
        <v>12</v>
      </c>
      <c r="C98" s="29">
        <v>18223</v>
      </c>
      <c r="D98" s="30">
        <v>21231</v>
      </c>
      <c r="E98" s="30">
        <v>22029</v>
      </c>
      <c r="F98" s="62">
        <f t="shared" si="21"/>
        <v>16.50661252263623</v>
      </c>
      <c r="G98" s="32">
        <f t="shared" si="21"/>
        <v>3.758654797230454</v>
      </c>
      <c r="H98" s="33">
        <v>322337</v>
      </c>
      <c r="I98" s="34">
        <v>373916</v>
      </c>
      <c r="J98" s="30">
        <v>366094</v>
      </c>
      <c r="K98" s="35">
        <f t="shared" si="22"/>
        <v>17.401575990345506</v>
      </c>
      <c r="L98" s="36">
        <f t="shared" si="23"/>
        <v>-5.091913691845226</v>
      </c>
      <c r="M98" s="88"/>
      <c r="N98" s="85"/>
      <c r="O98" s="85"/>
    </row>
    <row r="99" spans="1:15" ht="15">
      <c r="A99" s="5" t="s">
        <v>16</v>
      </c>
      <c r="B99" s="21" t="s">
        <v>17</v>
      </c>
      <c r="C99" s="46">
        <f>+C100-C98</f>
        <v>209077</v>
      </c>
      <c r="D99" s="38">
        <f>+D100-D98</f>
        <v>212281</v>
      </c>
      <c r="E99" s="38">
        <f>+E100-E98</f>
        <v>223376</v>
      </c>
      <c r="F99" s="63">
        <f t="shared" si="21"/>
        <v>1.5324497673106174</v>
      </c>
      <c r="G99" s="41">
        <f t="shared" si="21"/>
        <v>5.226562904828969</v>
      </c>
      <c r="H99" s="42">
        <v>442981</v>
      </c>
      <c r="I99" s="49">
        <v>454053</v>
      </c>
      <c r="J99" s="38">
        <v>489188</v>
      </c>
      <c r="K99" s="44">
        <f t="shared" si="22"/>
        <v>3.8994299981263345</v>
      </c>
      <c r="L99" s="47">
        <f t="shared" si="23"/>
        <v>4.738083439598453</v>
      </c>
      <c r="M99" s="88"/>
      <c r="N99" s="85"/>
      <c r="O99" s="85"/>
    </row>
    <row r="100" spans="1:15" ht="15">
      <c r="A100" s="45"/>
      <c r="B100" s="21" t="s">
        <v>15</v>
      </c>
      <c r="C100" s="46">
        <v>227300</v>
      </c>
      <c r="D100" s="38">
        <v>233512</v>
      </c>
      <c r="E100" s="38">
        <v>245405</v>
      </c>
      <c r="F100" s="63">
        <f t="shared" si="21"/>
        <v>2.7329520457545</v>
      </c>
      <c r="G100" s="41">
        <f t="shared" si="21"/>
        <v>5.093100140463869</v>
      </c>
      <c r="H100" s="42">
        <v>433309</v>
      </c>
      <c r="I100" s="50">
        <v>446767</v>
      </c>
      <c r="J100" s="38">
        <v>478138</v>
      </c>
      <c r="K100" s="44">
        <f t="shared" si="22"/>
        <v>4.505866714053951</v>
      </c>
      <c r="L100" s="47">
        <f t="shared" si="23"/>
        <v>4.02178092831387</v>
      </c>
      <c r="M100" s="88"/>
      <c r="N100" s="85"/>
      <c r="O100" s="85"/>
    </row>
    <row r="101" spans="1:15" ht="15">
      <c r="A101" s="27"/>
      <c r="B101" s="28" t="s">
        <v>12</v>
      </c>
      <c r="C101" s="29">
        <f aca="true" t="shared" si="24" ref="C101:E103">+C95+C98</f>
        <v>28998</v>
      </c>
      <c r="D101" s="30">
        <f t="shared" si="24"/>
        <v>32735</v>
      </c>
      <c r="E101" s="30">
        <f t="shared" si="24"/>
        <v>34670</v>
      </c>
      <c r="F101" s="62">
        <f t="shared" si="21"/>
        <v>12.887095661769777</v>
      </c>
      <c r="G101" s="32">
        <f t="shared" si="21"/>
        <v>5.911104322590499</v>
      </c>
      <c r="H101" s="33">
        <v>286401</v>
      </c>
      <c r="I101" s="34">
        <v>338061</v>
      </c>
      <c r="J101" s="30">
        <v>328852</v>
      </c>
      <c r="K101" s="35">
        <f t="shared" si="22"/>
        <v>19.43764651659736</v>
      </c>
      <c r="L101" s="36">
        <f t="shared" si="23"/>
        <v>-5.724064591893183</v>
      </c>
      <c r="M101" s="88"/>
      <c r="N101" s="85"/>
      <c r="O101" s="85"/>
    </row>
    <row r="102" spans="1:15" ht="15">
      <c r="A102" s="22" t="s">
        <v>15</v>
      </c>
      <c r="B102" s="21" t="s">
        <v>14</v>
      </c>
      <c r="C102" s="76">
        <f t="shared" si="24"/>
        <v>342223</v>
      </c>
      <c r="D102" s="38">
        <f t="shared" si="24"/>
        <v>353537</v>
      </c>
      <c r="E102" s="38">
        <f t="shared" si="24"/>
        <v>369999</v>
      </c>
      <c r="F102" s="63">
        <f t="shared" si="21"/>
        <v>3.306031447331126</v>
      </c>
      <c r="G102" s="41">
        <f t="shared" si="21"/>
        <v>4.656372600321901</v>
      </c>
      <c r="H102" s="42">
        <v>409428</v>
      </c>
      <c r="I102" s="43">
        <v>420373</v>
      </c>
      <c r="J102" s="38">
        <v>451353</v>
      </c>
      <c r="K102" s="44">
        <f t="shared" si="22"/>
        <v>4.073241693289175</v>
      </c>
      <c r="L102" s="47">
        <f t="shared" si="23"/>
        <v>4.369645529089652</v>
      </c>
      <c r="M102" s="88"/>
      <c r="N102" s="85"/>
      <c r="O102" s="85"/>
    </row>
    <row r="103" spans="1:15" ht="15">
      <c r="A103" s="5"/>
      <c r="B103" s="52" t="s">
        <v>15</v>
      </c>
      <c r="C103" s="46">
        <f t="shared" si="24"/>
        <v>371221</v>
      </c>
      <c r="D103" s="54">
        <f t="shared" si="24"/>
        <v>386272</v>
      </c>
      <c r="E103" s="54">
        <f t="shared" si="24"/>
        <v>404669</v>
      </c>
      <c r="F103" s="63">
        <f t="shared" si="21"/>
        <v>4.054458126021965</v>
      </c>
      <c r="G103" s="41">
        <f t="shared" si="21"/>
        <v>4.762706072404943</v>
      </c>
      <c r="H103" s="42">
        <v>399818</v>
      </c>
      <c r="I103" s="43">
        <v>413397</v>
      </c>
      <c r="J103" s="54">
        <v>440858</v>
      </c>
      <c r="K103" s="44">
        <f t="shared" si="22"/>
        <v>4.796295314368047</v>
      </c>
      <c r="L103" s="47">
        <f t="shared" si="23"/>
        <v>3.6427671221610307</v>
      </c>
      <c r="M103" s="88"/>
      <c r="N103" s="85"/>
      <c r="O103" s="85"/>
    </row>
    <row r="104" spans="1:15" ht="15.75" thickBot="1">
      <c r="A104" s="56" t="s">
        <v>18</v>
      </c>
      <c r="B104" s="57"/>
      <c r="C104" s="57"/>
      <c r="D104" s="57"/>
      <c r="E104" s="57"/>
      <c r="F104" s="57"/>
      <c r="G104" s="58"/>
      <c r="H104" s="58"/>
      <c r="I104" s="58"/>
      <c r="J104" s="58"/>
      <c r="K104" s="57"/>
      <c r="L104" s="59"/>
      <c r="M104" s="88"/>
      <c r="N104" s="85"/>
      <c r="O104" s="85"/>
    </row>
    <row r="106" spans="1:12" ht="15.75" thickBot="1">
      <c r="A106" s="1" t="s">
        <v>24</v>
      </c>
      <c r="B106" s="1"/>
      <c r="C106" s="1"/>
      <c r="D106" s="6"/>
      <c r="E106" s="6"/>
      <c r="F106" s="6"/>
      <c r="G106" s="42"/>
      <c r="H106" s="77"/>
      <c r="I106" s="42"/>
      <c r="J106" s="42"/>
      <c r="K106" s="1"/>
      <c r="L106" s="1"/>
    </row>
    <row r="107" spans="1:12" ht="15">
      <c r="A107" s="2" t="s">
        <v>42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4"/>
    </row>
    <row r="108" spans="1:12" ht="15">
      <c r="A108" s="5" t="s">
        <v>1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/>
    </row>
    <row r="109" spans="1:12" ht="15">
      <c r="A109" s="8"/>
      <c r="B109" s="9" t="s">
        <v>2</v>
      </c>
      <c r="C109" s="10"/>
      <c r="D109" s="11"/>
      <c r="E109" s="11" t="s">
        <v>3</v>
      </c>
      <c r="F109" s="12"/>
      <c r="G109" s="13"/>
      <c r="H109" s="11"/>
      <c r="I109" s="11"/>
      <c r="J109" s="11" t="s">
        <v>4</v>
      </c>
      <c r="K109" s="12"/>
      <c r="L109" s="13"/>
    </row>
    <row r="110" spans="1:12" ht="43.5">
      <c r="A110" s="8"/>
      <c r="B110" s="9" t="s">
        <v>5</v>
      </c>
      <c r="C110" s="14">
        <v>39783</v>
      </c>
      <c r="D110" s="15">
        <v>40148</v>
      </c>
      <c r="E110" s="16">
        <v>40513</v>
      </c>
      <c r="F110" s="17" t="s">
        <v>6</v>
      </c>
      <c r="G110" s="18" t="s">
        <v>7</v>
      </c>
      <c r="H110" s="14">
        <v>39783</v>
      </c>
      <c r="I110" s="15">
        <v>40148</v>
      </c>
      <c r="J110" s="16">
        <v>40513</v>
      </c>
      <c r="K110" s="17" t="s">
        <v>8</v>
      </c>
      <c r="L110" s="60" t="s">
        <v>9</v>
      </c>
    </row>
    <row r="111" spans="1:12" ht="15">
      <c r="A111" s="20" t="s">
        <v>10</v>
      </c>
      <c r="B111" s="21" t="s">
        <v>11</v>
      </c>
      <c r="C111" s="22"/>
      <c r="D111" s="23"/>
      <c r="E111" s="23"/>
      <c r="F111" s="26"/>
      <c r="G111" s="24"/>
      <c r="H111" s="25"/>
      <c r="I111" s="23"/>
      <c r="J111" s="26"/>
      <c r="K111" s="26"/>
      <c r="L111" s="7"/>
    </row>
    <row r="112" spans="1:16" ht="15">
      <c r="A112" s="27"/>
      <c r="B112" s="28" t="s">
        <v>12</v>
      </c>
      <c r="C112" s="29">
        <v>29898</v>
      </c>
      <c r="D112" s="30">
        <v>40265</v>
      </c>
      <c r="E112" s="30">
        <v>43632</v>
      </c>
      <c r="F112" s="62">
        <f aca="true" t="shared" si="25" ref="F112:G120">+((D112/C112)-1)*100</f>
        <v>34.6745601712489</v>
      </c>
      <c r="G112" s="32">
        <f t="shared" si="25"/>
        <v>8.362101080342722</v>
      </c>
      <c r="H112" s="33">
        <v>277228</v>
      </c>
      <c r="I112" s="34">
        <v>363842</v>
      </c>
      <c r="J112" s="30">
        <v>335307</v>
      </c>
      <c r="K112" s="35">
        <f>+(((I112/H112)-1)*100)+1.4</f>
        <v>32.64287589998125</v>
      </c>
      <c r="L112" s="36">
        <f>+(((J112/I112)-1)*100)-3</f>
        <v>-10.842689958828286</v>
      </c>
      <c r="M112" s="82"/>
      <c r="N112" s="85"/>
      <c r="O112" s="85"/>
      <c r="P112" s="85"/>
    </row>
    <row r="113" spans="1:16" ht="15">
      <c r="A113" s="22" t="s">
        <v>13</v>
      </c>
      <c r="B113" s="21" t="s">
        <v>14</v>
      </c>
      <c r="C113" s="46">
        <f>+C114-C112</f>
        <v>730794</v>
      </c>
      <c r="D113" s="38">
        <f>+D114-D112</f>
        <v>757420</v>
      </c>
      <c r="E113" s="38">
        <f>+E114-E112</f>
        <v>815922</v>
      </c>
      <c r="F113" s="63">
        <f t="shared" si="25"/>
        <v>3.6434344014866005</v>
      </c>
      <c r="G113" s="41">
        <f t="shared" si="25"/>
        <v>7.723852023976119</v>
      </c>
      <c r="H113" s="42">
        <v>436246</v>
      </c>
      <c r="I113" s="43">
        <v>446867</v>
      </c>
      <c r="J113" s="38">
        <v>475606</v>
      </c>
      <c r="K113" s="44">
        <f aca="true" t="shared" si="26" ref="K113:K120">+(((I113/H113)-1)*100)+1.4</f>
        <v>3.8346355038212363</v>
      </c>
      <c r="L113" s="47">
        <f aca="true" t="shared" si="27" ref="L113:L120">+(((J113/I113)-1)*100)-3</f>
        <v>3.431220027435458</v>
      </c>
      <c r="M113" s="82"/>
      <c r="N113" s="85"/>
      <c r="O113" s="85"/>
      <c r="P113" s="85"/>
    </row>
    <row r="114" spans="1:16" ht="15">
      <c r="A114" s="45"/>
      <c r="B114" s="21" t="s">
        <v>15</v>
      </c>
      <c r="C114" s="46">
        <v>760692</v>
      </c>
      <c r="D114" s="38">
        <v>797685</v>
      </c>
      <c r="E114" s="38">
        <v>859554</v>
      </c>
      <c r="F114" s="63">
        <f t="shared" si="25"/>
        <v>4.863072044927508</v>
      </c>
      <c r="G114" s="41">
        <f t="shared" si="25"/>
        <v>7.756069125030551</v>
      </c>
      <c r="H114" s="42">
        <v>429996</v>
      </c>
      <c r="I114" s="43">
        <v>442676</v>
      </c>
      <c r="J114" s="38">
        <v>468484</v>
      </c>
      <c r="K114" s="44">
        <f t="shared" si="26"/>
        <v>4.348864640601311</v>
      </c>
      <c r="L114" s="47">
        <f t="shared" si="27"/>
        <v>2.8299975602924103</v>
      </c>
      <c r="M114" s="82"/>
      <c r="N114" s="85"/>
      <c r="O114" s="85"/>
      <c r="P114" s="85"/>
    </row>
    <row r="115" spans="1:16" ht="15">
      <c r="A115" s="48"/>
      <c r="B115" s="28" t="s">
        <v>12</v>
      </c>
      <c r="C115" s="29">
        <v>48247</v>
      </c>
      <c r="D115" s="30">
        <v>64100</v>
      </c>
      <c r="E115" s="30">
        <v>67926</v>
      </c>
      <c r="F115" s="62">
        <f t="shared" si="25"/>
        <v>32.858001533774114</v>
      </c>
      <c r="G115" s="32">
        <f t="shared" si="25"/>
        <v>5.9687987519500885</v>
      </c>
      <c r="H115" s="33">
        <v>353810</v>
      </c>
      <c r="I115" s="34">
        <v>417066</v>
      </c>
      <c r="J115" s="30">
        <v>406591</v>
      </c>
      <c r="K115" s="35">
        <f t="shared" si="26"/>
        <v>19.27852237076397</v>
      </c>
      <c r="L115" s="36">
        <f t="shared" si="27"/>
        <v>-5.511592889374825</v>
      </c>
      <c r="M115" s="82"/>
      <c r="N115" s="85"/>
      <c r="O115" s="85"/>
      <c r="P115" s="85"/>
    </row>
    <row r="116" spans="1:16" ht="15">
      <c r="A116" s="5" t="s">
        <v>16</v>
      </c>
      <c r="B116" s="21" t="s">
        <v>17</v>
      </c>
      <c r="C116" s="46">
        <f>+C117-C115</f>
        <v>1040167</v>
      </c>
      <c r="D116" s="38">
        <f>+D117-D115</f>
        <v>1036710</v>
      </c>
      <c r="E116" s="38">
        <f>+E117-E115</f>
        <v>1140992</v>
      </c>
      <c r="F116" s="63">
        <f t="shared" si="25"/>
        <v>-0.33235047833665154</v>
      </c>
      <c r="G116" s="41">
        <f t="shared" si="25"/>
        <v>10.058936443171195</v>
      </c>
      <c r="H116" s="42">
        <v>498851</v>
      </c>
      <c r="I116" s="49">
        <v>505390</v>
      </c>
      <c r="J116" s="38">
        <v>539839</v>
      </c>
      <c r="K116" s="44">
        <f t="shared" si="26"/>
        <v>2.7108122465425475</v>
      </c>
      <c r="L116" s="47">
        <f t="shared" si="27"/>
        <v>3.8163200696491844</v>
      </c>
      <c r="M116" s="82"/>
      <c r="N116" s="85"/>
      <c r="O116" s="85"/>
      <c r="P116" s="85"/>
    </row>
    <row r="117" spans="1:16" ht="15">
      <c r="A117" s="45"/>
      <c r="B117" s="21" t="s">
        <v>15</v>
      </c>
      <c r="C117" s="46">
        <v>1088414</v>
      </c>
      <c r="D117" s="38">
        <v>1100810</v>
      </c>
      <c r="E117" s="38">
        <v>1208918</v>
      </c>
      <c r="F117" s="63">
        <f t="shared" si="25"/>
        <v>1.1389048652442835</v>
      </c>
      <c r="G117" s="41">
        <f t="shared" si="25"/>
        <v>9.820768343310826</v>
      </c>
      <c r="H117" s="42">
        <v>492422</v>
      </c>
      <c r="I117" s="50">
        <v>500247</v>
      </c>
      <c r="J117" s="38">
        <v>532352</v>
      </c>
      <c r="K117" s="44">
        <f t="shared" si="26"/>
        <v>2.989084159521703</v>
      </c>
      <c r="L117" s="47">
        <f t="shared" si="27"/>
        <v>3.4178295921814676</v>
      </c>
      <c r="M117" s="82"/>
      <c r="N117" s="85"/>
      <c r="O117" s="85"/>
      <c r="P117" s="85"/>
    </row>
    <row r="118" spans="1:16" ht="15">
      <c r="A118" s="27"/>
      <c r="B118" s="28" t="s">
        <v>12</v>
      </c>
      <c r="C118" s="29">
        <f aca="true" t="shared" si="28" ref="C118:E120">+C112+C115</f>
        <v>78145</v>
      </c>
      <c r="D118" s="30">
        <f t="shared" si="28"/>
        <v>104365</v>
      </c>
      <c r="E118" s="30">
        <f t="shared" si="28"/>
        <v>111558</v>
      </c>
      <c r="F118" s="62">
        <f t="shared" si="25"/>
        <v>33.5530104293301</v>
      </c>
      <c r="G118" s="32">
        <f t="shared" si="25"/>
        <v>6.892157332439042</v>
      </c>
      <c r="H118" s="33">
        <v>324510</v>
      </c>
      <c r="I118" s="34">
        <v>396531</v>
      </c>
      <c r="J118" s="30">
        <v>378711</v>
      </c>
      <c r="K118" s="35">
        <f t="shared" si="26"/>
        <v>23.593769067209024</v>
      </c>
      <c r="L118" s="36">
        <f t="shared" si="27"/>
        <v>-7.493973989423273</v>
      </c>
      <c r="M118" s="82"/>
      <c r="N118" s="85"/>
      <c r="O118" s="85"/>
      <c r="P118" s="85"/>
    </row>
    <row r="119" spans="1:16" ht="15">
      <c r="A119" s="22" t="s">
        <v>15</v>
      </c>
      <c r="B119" s="21" t="s">
        <v>14</v>
      </c>
      <c r="C119" s="76">
        <f t="shared" si="28"/>
        <v>1770961</v>
      </c>
      <c r="D119" s="38">
        <f t="shared" si="28"/>
        <v>1794130</v>
      </c>
      <c r="E119" s="38">
        <f t="shared" si="28"/>
        <v>1956914</v>
      </c>
      <c r="F119" s="63">
        <f t="shared" si="25"/>
        <v>1.3082727400546945</v>
      </c>
      <c r="G119" s="41">
        <f t="shared" si="25"/>
        <v>9.073144086548911</v>
      </c>
      <c r="H119" s="42">
        <v>473017</v>
      </c>
      <c r="I119" s="43">
        <v>480683</v>
      </c>
      <c r="J119" s="38">
        <v>513058</v>
      </c>
      <c r="K119" s="44">
        <f t="shared" si="26"/>
        <v>3.0206605682248298</v>
      </c>
      <c r="L119" s="47">
        <f t="shared" si="27"/>
        <v>3.7352080269116987</v>
      </c>
      <c r="M119" s="82"/>
      <c r="N119" s="85"/>
      <c r="O119" s="85"/>
      <c r="P119" s="85"/>
    </row>
    <row r="120" spans="1:16" ht="15">
      <c r="A120" s="5"/>
      <c r="B120" s="52" t="s">
        <v>15</v>
      </c>
      <c r="C120" s="46">
        <f t="shared" si="28"/>
        <v>1849106</v>
      </c>
      <c r="D120" s="54">
        <f t="shared" si="28"/>
        <v>1898495</v>
      </c>
      <c r="E120" s="54">
        <f t="shared" si="28"/>
        <v>2068472</v>
      </c>
      <c r="F120" s="63">
        <f t="shared" si="25"/>
        <v>2.6709664021424384</v>
      </c>
      <c r="G120" s="41">
        <f t="shared" si="25"/>
        <v>8.953249811034535</v>
      </c>
      <c r="H120" s="42">
        <v>466741</v>
      </c>
      <c r="I120" s="43">
        <v>476057</v>
      </c>
      <c r="J120" s="54">
        <v>505812</v>
      </c>
      <c r="K120" s="44">
        <f t="shared" si="26"/>
        <v>3.3959677851313583</v>
      </c>
      <c r="L120" s="47">
        <f t="shared" si="27"/>
        <v>3.250301959639293</v>
      </c>
      <c r="M120" s="82"/>
      <c r="N120" s="85"/>
      <c r="O120" s="85"/>
      <c r="P120" s="85"/>
    </row>
    <row r="121" spans="1:16" ht="15.75" thickBot="1">
      <c r="A121" s="56" t="s">
        <v>18</v>
      </c>
      <c r="B121" s="57"/>
      <c r="C121" s="57"/>
      <c r="D121" s="57"/>
      <c r="E121" s="57"/>
      <c r="F121" s="57"/>
      <c r="G121" s="58"/>
      <c r="H121" s="58"/>
      <c r="I121" s="58"/>
      <c r="J121" s="58"/>
      <c r="K121" s="57"/>
      <c r="L121" s="59"/>
      <c r="N121" s="84"/>
      <c r="O121" s="84"/>
      <c r="P121" s="84"/>
    </row>
    <row r="123" spans="1:12" ht="15.75" thickBot="1">
      <c r="A123" s="1" t="s">
        <v>25</v>
      </c>
      <c r="B123" s="1"/>
      <c r="C123" s="1"/>
      <c r="D123" s="6"/>
      <c r="E123" s="6"/>
      <c r="F123" s="6"/>
      <c r="G123" s="42"/>
      <c r="H123" s="77"/>
      <c r="I123" s="42"/>
      <c r="J123" s="42"/>
      <c r="K123" s="1"/>
      <c r="L123" s="1"/>
    </row>
    <row r="124" spans="1:12" ht="15">
      <c r="A124" s="2" t="s">
        <v>43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4"/>
    </row>
    <row r="125" spans="1:12" ht="15">
      <c r="A125" s="5" t="s">
        <v>1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7"/>
    </row>
    <row r="126" spans="1:12" ht="15">
      <c r="A126" s="8"/>
      <c r="B126" s="9" t="s">
        <v>2</v>
      </c>
      <c r="C126" s="10"/>
      <c r="D126" s="11"/>
      <c r="E126" s="11" t="s">
        <v>3</v>
      </c>
      <c r="F126" s="12"/>
      <c r="G126" s="13"/>
      <c r="H126" s="11"/>
      <c r="I126" s="11"/>
      <c r="J126" s="11" t="s">
        <v>4</v>
      </c>
      <c r="K126" s="12"/>
      <c r="L126" s="13"/>
    </row>
    <row r="127" spans="1:12" ht="43.5">
      <c r="A127" s="8"/>
      <c r="B127" s="9" t="s">
        <v>5</v>
      </c>
      <c r="C127" s="14">
        <v>39783</v>
      </c>
      <c r="D127" s="15">
        <v>40148</v>
      </c>
      <c r="E127" s="16">
        <v>40513</v>
      </c>
      <c r="F127" s="17" t="s">
        <v>6</v>
      </c>
      <c r="G127" s="18" t="s">
        <v>7</v>
      </c>
      <c r="H127" s="14">
        <v>39783</v>
      </c>
      <c r="I127" s="15">
        <v>40148</v>
      </c>
      <c r="J127" s="16">
        <v>40513</v>
      </c>
      <c r="K127" s="17" t="s">
        <v>8</v>
      </c>
      <c r="L127" s="60" t="s">
        <v>9</v>
      </c>
    </row>
    <row r="128" spans="1:12" ht="15">
      <c r="A128" s="20" t="s">
        <v>10</v>
      </c>
      <c r="B128" s="21" t="s">
        <v>11</v>
      </c>
      <c r="C128" s="22"/>
      <c r="D128" s="23"/>
      <c r="E128" s="23"/>
      <c r="F128" s="26"/>
      <c r="G128" s="24"/>
      <c r="H128" s="25"/>
      <c r="I128" s="23"/>
      <c r="J128" s="26"/>
      <c r="K128" s="26"/>
      <c r="L128" s="7"/>
    </row>
    <row r="129" spans="1:16" ht="15">
      <c r="A129" s="27"/>
      <c r="B129" s="28" t="s">
        <v>12</v>
      </c>
      <c r="C129" s="29">
        <v>13997</v>
      </c>
      <c r="D129" s="30">
        <v>13256</v>
      </c>
      <c r="E129" s="30">
        <v>16043</v>
      </c>
      <c r="F129" s="62">
        <f aca="true" t="shared" si="29" ref="F129:G137">+((D129/C129)-1)*100</f>
        <v>-5.293991569622058</v>
      </c>
      <c r="G129" s="32">
        <f t="shared" si="29"/>
        <v>21.024441762220892</v>
      </c>
      <c r="H129" s="33">
        <v>201681</v>
      </c>
      <c r="I129" s="34">
        <v>221868</v>
      </c>
      <c r="J129" s="30">
        <v>222362</v>
      </c>
      <c r="K129" s="35">
        <f>+(((I129/H129)-1)*100)+1.4</f>
        <v>11.409371234771747</v>
      </c>
      <c r="L129" s="36">
        <f>+(((J129/I129)-1)*100)-3</f>
        <v>-2.7773450880703905</v>
      </c>
      <c r="M129" s="89"/>
      <c r="N129" s="85"/>
      <c r="O129" s="85"/>
      <c r="P129" s="85"/>
    </row>
    <row r="130" spans="1:16" ht="15">
      <c r="A130" s="22" t="s">
        <v>13</v>
      </c>
      <c r="B130" s="21" t="s">
        <v>14</v>
      </c>
      <c r="C130" s="46">
        <f>+C131-C129</f>
        <v>62865</v>
      </c>
      <c r="D130" s="38">
        <f>+D131-D129</f>
        <v>62986</v>
      </c>
      <c r="E130" s="38">
        <f>+E131-E129</f>
        <v>66607</v>
      </c>
      <c r="F130" s="63">
        <f t="shared" si="29"/>
        <v>0.19247594050744166</v>
      </c>
      <c r="G130" s="41">
        <f t="shared" si="29"/>
        <v>5.74889658019242</v>
      </c>
      <c r="H130" s="42">
        <v>323886</v>
      </c>
      <c r="I130" s="43">
        <v>347666</v>
      </c>
      <c r="J130" s="38">
        <v>364309</v>
      </c>
      <c r="K130" s="44">
        <f aca="true" t="shared" si="30" ref="K130:K137">+(((I130/H130)-1)*100)+1.4</f>
        <v>8.742089500626758</v>
      </c>
      <c r="L130" s="47">
        <f aca="true" t="shared" si="31" ref="L130:L137">+(((J130/I130)-1)*100)-3</f>
        <v>1.7870657470100664</v>
      </c>
      <c r="M130" s="89"/>
      <c r="N130" s="85"/>
      <c r="O130" s="85"/>
      <c r="P130" s="85"/>
    </row>
    <row r="131" spans="1:16" ht="15">
      <c r="A131" s="45"/>
      <c r="B131" s="21" t="s">
        <v>15</v>
      </c>
      <c r="C131" s="46">
        <v>76862</v>
      </c>
      <c r="D131" s="38">
        <v>76242</v>
      </c>
      <c r="E131" s="38">
        <v>82650</v>
      </c>
      <c r="F131" s="63">
        <f t="shared" si="29"/>
        <v>-0.8066404725351917</v>
      </c>
      <c r="G131" s="41">
        <f t="shared" si="29"/>
        <v>8.404816243015656</v>
      </c>
      <c r="H131" s="42">
        <v>301632</v>
      </c>
      <c r="I131" s="43">
        <v>325794</v>
      </c>
      <c r="J131" s="38">
        <v>336756</v>
      </c>
      <c r="K131" s="44">
        <f t="shared" si="30"/>
        <v>9.410423297262893</v>
      </c>
      <c r="L131" s="47">
        <f t="shared" si="31"/>
        <v>0.3647028490395803</v>
      </c>
      <c r="M131" s="89"/>
      <c r="N131" s="85"/>
      <c r="O131" s="85"/>
      <c r="P131" s="85"/>
    </row>
    <row r="132" spans="1:16" ht="15">
      <c r="A132" s="48"/>
      <c r="B132" s="28" t="s">
        <v>12</v>
      </c>
      <c r="C132" s="29">
        <v>28415</v>
      </c>
      <c r="D132" s="30">
        <v>29606</v>
      </c>
      <c r="E132" s="30">
        <v>31883</v>
      </c>
      <c r="F132" s="62">
        <f t="shared" si="29"/>
        <v>4.191448178778812</v>
      </c>
      <c r="G132" s="32">
        <f t="shared" si="29"/>
        <v>7.691008579342018</v>
      </c>
      <c r="H132" s="33">
        <v>276284</v>
      </c>
      <c r="I132" s="34">
        <v>300569</v>
      </c>
      <c r="J132" s="30">
        <v>303070</v>
      </c>
      <c r="K132" s="35">
        <f t="shared" si="30"/>
        <v>10.189868396287881</v>
      </c>
      <c r="L132" s="36">
        <f t="shared" si="31"/>
        <v>-2.167911527802266</v>
      </c>
      <c r="M132" s="89"/>
      <c r="N132" s="85"/>
      <c r="O132" s="85"/>
      <c r="P132" s="85"/>
    </row>
    <row r="133" spans="1:16" ht="15">
      <c r="A133" s="5" t="s">
        <v>16</v>
      </c>
      <c r="B133" s="21" t="s">
        <v>17</v>
      </c>
      <c r="C133" s="46">
        <f>+C134-C132</f>
        <v>102317</v>
      </c>
      <c r="D133" s="38">
        <f>+D134-D132</f>
        <v>102476</v>
      </c>
      <c r="E133" s="38">
        <f>+E134-E132</f>
        <v>105897</v>
      </c>
      <c r="F133" s="63">
        <f t="shared" si="29"/>
        <v>0.15539939599480412</v>
      </c>
      <c r="G133" s="41">
        <f t="shared" si="29"/>
        <v>3.3383426363245983</v>
      </c>
      <c r="H133" s="42">
        <v>423368</v>
      </c>
      <c r="I133" s="49">
        <v>437142</v>
      </c>
      <c r="J133" s="38">
        <v>470662</v>
      </c>
      <c r="K133" s="44">
        <f t="shared" si="30"/>
        <v>4.653434364429996</v>
      </c>
      <c r="L133" s="47">
        <f t="shared" si="31"/>
        <v>4.667988891481481</v>
      </c>
      <c r="M133" s="89"/>
      <c r="N133" s="85"/>
      <c r="O133" s="85"/>
      <c r="P133" s="85"/>
    </row>
    <row r="134" spans="1:16" ht="15">
      <c r="A134" s="45"/>
      <c r="B134" s="21" t="s">
        <v>15</v>
      </c>
      <c r="C134" s="46">
        <v>130732</v>
      </c>
      <c r="D134" s="38">
        <v>132082</v>
      </c>
      <c r="E134" s="38">
        <v>137780</v>
      </c>
      <c r="F134" s="63">
        <f t="shared" si="29"/>
        <v>1.0326469418352024</v>
      </c>
      <c r="G134" s="41">
        <f t="shared" si="29"/>
        <v>4.3139867657969955</v>
      </c>
      <c r="H134" s="42">
        <v>391399</v>
      </c>
      <c r="I134" s="50">
        <v>406529</v>
      </c>
      <c r="J134" s="38">
        <v>431880</v>
      </c>
      <c r="K134" s="44">
        <f t="shared" si="30"/>
        <v>5.265620504906753</v>
      </c>
      <c r="L134" s="47">
        <f t="shared" si="31"/>
        <v>3.2359634859997737</v>
      </c>
      <c r="M134" s="89"/>
      <c r="N134" s="85"/>
      <c r="O134" s="85"/>
      <c r="P134" s="85"/>
    </row>
    <row r="135" spans="1:16" ht="15">
      <c r="A135" s="27"/>
      <c r="B135" s="28" t="s">
        <v>12</v>
      </c>
      <c r="C135" s="29">
        <f aca="true" t="shared" si="32" ref="C135:E137">+C129+C132</f>
        <v>42412</v>
      </c>
      <c r="D135" s="30">
        <f t="shared" si="32"/>
        <v>42862</v>
      </c>
      <c r="E135" s="30">
        <f t="shared" si="32"/>
        <v>47926</v>
      </c>
      <c r="F135" s="62">
        <f t="shared" si="29"/>
        <v>1.061020465905882</v>
      </c>
      <c r="G135" s="32">
        <f t="shared" si="29"/>
        <v>11.81466100508608</v>
      </c>
      <c r="H135" s="33">
        <v>251663</v>
      </c>
      <c r="I135" s="34">
        <v>276229</v>
      </c>
      <c r="J135" s="30">
        <v>276053</v>
      </c>
      <c r="K135" s="35">
        <f t="shared" si="30"/>
        <v>11.161466723356227</v>
      </c>
      <c r="L135" s="36">
        <f t="shared" si="31"/>
        <v>-3.0637152507520944</v>
      </c>
      <c r="M135" s="89"/>
      <c r="N135" s="85"/>
      <c r="O135" s="85"/>
      <c r="P135" s="85"/>
    </row>
    <row r="136" spans="1:16" ht="15">
      <c r="A136" s="22" t="s">
        <v>15</v>
      </c>
      <c r="B136" s="21" t="s">
        <v>14</v>
      </c>
      <c r="C136" s="76">
        <f t="shared" si="32"/>
        <v>165182</v>
      </c>
      <c r="D136" s="38">
        <f t="shared" si="32"/>
        <v>165462</v>
      </c>
      <c r="E136" s="38">
        <f t="shared" si="32"/>
        <v>172504</v>
      </c>
      <c r="F136" s="63">
        <f t="shared" si="29"/>
        <v>0.16950999503577702</v>
      </c>
      <c r="G136" s="41">
        <f t="shared" si="29"/>
        <v>4.255962094015553</v>
      </c>
      <c r="H136" s="42">
        <v>385508</v>
      </c>
      <c r="I136" s="43">
        <v>403081</v>
      </c>
      <c r="J136" s="38">
        <v>429598</v>
      </c>
      <c r="K136" s="44">
        <f t="shared" si="30"/>
        <v>5.958400863276502</v>
      </c>
      <c r="L136" s="47">
        <f t="shared" si="31"/>
        <v>3.57857849911061</v>
      </c>
      <c r="M136" s="89"/>
      <c r="N136" s="85"/>
      <c r="O136" s="85"/>
      <c r="P136" s="85"/>
    </row>
    <row r="137" spans="1:16" ht="15">
      <c r="A137" s="5"/>
      <c r="B137" s="52" t="s">
        <v>15</v>
      </c>
      <c r="C137" s="46">
        <f t="shared" si="32"/>
        <v>207594</v>
      </c>
      <c r="D137" s="54">
        <f t="shared" si="32"/>
        <v>208324</v>
      </c>
      <c r="E137" s="54">
        <f t="shared" si="32"/>
        <v>220430</v>
      </c>
      <c r="F137" s="63">
        <f t="shared" si="29"/>
        <v>0.3516479281674867</v>
      </c>
      <c r="G137" s="41">
        <f t="shared" si="29"/>
        <v>5.811140339087184</v>
      </c>
      <c r="H137" s="42">
        <v>358163</v>
      </c>
      <c r="I137" s="43">
        <v>376982</v>
      </c>
      <c r="J137" s="54">
        <v>396214</v>
      </c>
      <c r="K137" s="44">
        <f t="shared" si="30"/>
        <v>6.654311584390337</v>
      </c>
      <c r="L137" s="47">
        <f t="shared" si="31"/>
        <v>2.1015698362256057</v>
      </c>
      <c r="M137" s="89"/>
      <c r="N137" s="85"/>
      <c r="O137" s="85"/>
      <c r="P137" s="85"/>
    </row>
    <row r="138" spans="1:16" ht="15.75" thickBot="1">
      <c r="A138" s="56" t="s">
        <v>18</v>
      </c>
      <c r="B138" s="57"/>
      <c r="C138" s="57"/>
      <c r="D138" s="57"/>
      <c r="E138" s="57"/>
      <c r="F138" s="57"/>
      <c r="G138" s="58"/>
      <c r="H138" s="58"/>
      <c r="I138" s="58"/>
      <c r="J138" s="58"/>
      <c r="K138" s="57"/>
      <c r="L138" s="59"/>
      <c r="M138" s="88"/>
      <c r="N138" s="84"/>
      <c r="O138" s="84"/>
      <c r="P138" s="84"/>
    </row>
    <row r="140" spans="1:12" ht="15.75" thickBot="1">
      <c r="A140" s="1" t="s">
        <v>26</v>
      </c>
      <c r="B140" s="1"/>
      <c r="C140" s="1"/>
      <c r="D140" s="6"/>
      <c r="E140" s="6"/>
      <c r="F140" s="6"/>
      <c r="G140" s="42"/>
      <c r="H140" s="77"/>
      <c r="I140" s="42"/>
      <c r="J140" s="42"/>
      <c r="K140" s="1"/>
      <c r="L140" s="1"/>
    </row>
    <row r="141" spans="1:12" ht="15">
      <c r="A141" s="2" t="s">
        <v>44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4"/>
    </row>
    <row r="142" spans="1:12" ht="15">
      <c r="A142" s="5" t="s">
        <v>1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7"/>
    </row>
    <row r="143" spans="1:12" ht="15">
      <c r="A143" s="8"/>
      <c r="B143" s="9" t="s">
        <v>2</v>
      </c>
      <c r="C143" s="10"/>
      <c r="D143" s="11"/>
      <c r="E143" s="11" t="s">
        <v>3</v>
      </c>
      <c r="F143" s="12"/>
      <c r="G143" s="13"/>
      <c r="H143" s="11"/>
      <c r="I143" s="11"/>
      <c r="J143" s="11" t="s">
        <v>4</v>
      </c>
      <c r="K143" s="12"/>
      <c r="L143" s="13"/>
    </row>
    <row r="144" spans="1:12" ht="43.5">
      <c r="A144" s="8"/>
      <c r="B144" s="9" t="s">
        <v>5</v>
      </c>
      <c r="C144" s="14">
        <v>39783</v>
      </c>
      <c r="D144" s="15">
        <v>40148</v>
      </c>
      <c r="E144" s="16">
        <v>40513</v>
      </c>
      <c r="F144" s="17" t="s">
        <v>6</v>
      </c>
      <c r="G144" s="18" t="s">
        <v>7</v>
      </c>
      <c r="H144" s="14">
        <v>39783</v>
      </c>
      <c r="I144" s="15">
        <v>40148</v>
      </c>
      <c r="J144" s="16">
        <v>40513</v>
      </c>
      <c r="K144" s="17" t="s">
        <v>8</v>
      </c>
      <c r="L144" s="60" t="s">
        <v>9</v>
      </c>
    </row>
    <row r="145" spans="1:12" ht="15">
      <c r="A145" s="20" t="s">
        <v>10</v>
      </c>
      <c r="B145" s="21" t="s">
        <v>11</v>
      </c>
      <c r="C145" s="22"/>
      <c r="D145" s="23"/>
      <c r="E145" s="23"/>
      <c r="F145" s="26"/>
      <c r="G145" s="24"/>
      <c r="H145" s="25"/>
      <c r="I145" s="23"/>
      <c r="J145" s="26"/>
      <c r="K145" s="26"/>
      <c r="L145" s="7"/>
    </row>
    <row r="146" spans="1:16" ht="15">
      <c r="A146" s="27"/>
      <c r="B146" s="28" t="s">
        <v>12</v>
      </c>
      <c r="C146" s="29">
        <v>11473</v>
      </c>
      <c r="D146" s="30">
        <v>11719</v>
      </c>
      <c r="E146" s="30">
        <v>14164</v>
      </c>
      <c r="F146" s="62">
        <f aca="true" t="shared" si="33" ref="F146:G154">+((D146/C146)-1)*100</f>
        <v>2.144164560271933</v>
      </c>
      <c r="G146" s="32">
        <f t="shared" si="33"/>
        <v>20.86355491082856</v>
      </c>
      <c r="H146" s="33">
        <v>198604</v>
      </c>
      <c r="I146" s="34">
        <v>212798</v>
      </c>
      <c r="J146" s="30">
        <v>221516</v>
      </c>
      <c r="K146" s="35">
        <f>+(((I146/H146)-1)*100)+1.4</f>
        <v>8.546885259108581</v>
      </c>
      <c r="L146" s="36">
        <f>+(((J146/I146)-1)*100)-3</f>
        <v>1.0968430154418645</v>
      </c>
      <c r="M146" s="89"/>
      <c r="N146" s="85"/>
      <c r="O146" s="85"/>
      <c r="P146" s="85"/>
    </row>
    <row r="147" spans="1:16" ht="15">
      <c r="A147" s="22" t="s">
        <v>13</v>
      </c>
      <c r="B147" s="21" t="s">
        <v>14</v>
      </c>
      <c r="C147" s="46">
        <f>+C148-C146</f>
        <v>68319</v>
      </c>
      <c r="D147" s="38">
        <f>+D148-D146</f>
        <v>66953</v>
      </c>
      <c r="E147" s="38">
        <f>+E148-E146</f>
        <v>72412</v>
      </c>
      <c r="F147" s="63">
        <f t="shared" si="33"/>
        <v>-1.9994437857696945</v>
      </c>
      <c r="G147" s="41">
        <f t="shared" si="33"/>
        <v>8.153480799964164</v>
      </c>
      <c r="H147" s="42">
        <v>314741</v>
      </c>
      <c r="I147" s="43">
        <v>341019</v>
      </c>
      <c r="J147" s="38">
        <v>359125</v>
      </c>
      <c r="K147" s="44">
        <f aca="true" t="shared" si="34" ref="K147:K154">+(((I147/H147)-1)*100)+1.4</f>
        <v>9.749087027111191</v>
      </c>
      <c r="L147" s="47">
        <f aca="true" t="shared" si="35" ref="L147:L154">+(((J147/I147)-1)*100)-3</f>
        <v>2.309381588709128</v>
      </c>
      <c r="M147" s="89"/>
      <c r="N147" s="85"/>
      <c r="O147" s="85"/>
      <c r="P147" s="85"/>
    </row>
    <row r="148" spans="1:16" ht="15">
      <c r="A148" s="45"/>
      <c r="B148" s="21" t="s">
        <v>15</v>
      </c>
      <c r="C148" s="46">
        <v>79792</v>
      </c>
      <c r="D148" s="38">
        <v>78672</v>
      </c>
      <c r="E148" s="38">
        <v>86576</v>
      </c>
      <c r="F148" s="63">
        <f t="shared" si="33"/>
        <v>-1.4036494886705442</v>
      </c>
      <c r="G148" s="41">
        <f t="shared" si="33"/>
        <v>10.046776489729513</v>
      </c>
      <c r="H148" s="42">
        <v>298042</v>
      </c>
      <c r="I148" s="43">
        <v>321919</v>
      </c>
      <c r="J148" s="38">
        <v>336612</v>
      </c>
      <c r="K148" s="44">
        <f t="shared" si="34"/>
        <v>9.411286999818811</v>
      </c>
      <c r="L148" s="47">
        <f t="shared" si="35"/>
        <v>1.564191613418278</v>
      </c>
      <c r="M148" s="89"/>
      <c r="N148" s="85"/>
      <c r="O148" s="85"/>
      <c r="P148" s="85"/>
    </row>
    <row r="149" spans="1:16" ht="15">
      <c r="A149" s="48"/>
      <c r="B149" s="28" t="s">
        <v>12</v>
      </c>
      <c r="C149" s="29">
        <v>26037</v>
      </c>
      <c r="D149" s="30">
        <v>27025</v>
      </c>
      <c r="E149" s="30">
        <v>30332</v>
      </c>
      <c r="F149" s="62">
        <f t="shared" si="33"/>
        <v>3.7945999923186147</v>
      </c>
      <c r="G149" s="32">
        <f t="shared" si="33"/>
        <v>12.236817761332098</v>
      </c>
      <c r="H149" s="33">
        <v>246132</v>
      </c>
      <c r="I149" s="34">
        <v>260006</v>
      </c>
      <c r="J149" s="30">
        <v>275980</v>
      </c>
      <c r="K149" s="35">
        <f t="shared" si="34"/>
        <v>7.036812767133082</v>
      </c>
      <c r="L149" s="36">
        <f t="shared" si="35"/>
        <v>3.14370437605285</v>
      </c>
      <c r="M149" s="89"/>
      <c r="N149" s="85"/>
      <c r="O149" s="85"/>
      <c r="P149" s="85"/>
    </row>
    <row r="150" spans="1:16" ht="15">
      <c r="A150" s="5" t="s">
        <v>16</v>
      </c>
      <c r="B150" s="21" t="s">
        <v>17</v>
      </c>
      <c r="C150" s="46">
        <f>+C151-C149</f>
        <v>104723</v>
      </c>
      <c r="D150" s="38">
        <f>+D151-D149</f>
        <v>104665</v>
      </c>
      <c r="E150" s="38">
        <f>+E151-E149</f>
        <v>108139</v>
      </c>
      <c r="F150" s="63">
        <f t="shared" si="33"/>
        <v>-0.05538420404305189</v>
      </c>
      <c r="G150" s="41">
        <f t="shared" si="33"/>
        <v>3.319161133139059</v>
      </c>
      <c r="H150" s="42">
        <v>359836</v>
      </c>
      <c r="I150" s="49">
        <v>372959</v>
      </c>
      <c r="J150" s="38">
        <v>405879</v>
      </c>
      <c r="K150" s="44">
        <f t="shared" si="34"/>
        <v>5.046939161173423</v>
      </c>
      <c r="L150" s="47">
        <f t="shared" si="35"/>
        <v>5.826707493316954</v>
      </c>
      <c r="M150" s="89"/>
      <c r="N150" s="85"/>
      <c r="O150" s="85"/>
      <c r="P150" s="85"/>
    </row>
    <row r="151" spans="1:16" ht="15">
      <c r="A151" s="45"/>
      <c r="B151" s="21" t="s">
        <v>15</v>
      </c>
      <c r="C151" s="46">
        <v>130760</v>
      </c>
      <c r="D151" s="38">
        <v>131690</v>
      </c>
      <c r="E151" s="38">
        <v>138471</v>
      </c>
      <c r="F151" s="63">
        <f t="shared" si="33"/>
        <v>0.7112266748241058</v>
      </c>
      <c r="G151" s="41">
        <f t="shared" si="33"/>
        <v>5.149214063330554</v>
      </c>
      <c r="H151" s="42">
        <v>337195</v>
      </c>
      <c r="I151" s="50">
        <v>349779</v>
      </c>
      <c r="J151" s="38">
        <v>377425</v>
      </c>
      <c r="K151" s="44">
        <f t="shared" si="34"/>
        <v>5.131965183350882</v>
      </c>
      <c r="L151" s="47">
        <f t="shared" si="35"/>
        <v>4.903847858219049</v>
      </c>
      <c r="M151" s="89"/>
      <c r="N151" s="85"/>
      <c r="O151" s="85"/>
      <c r="P151" s="85"/>
    </row>
    <row r="152" spans="1:16" ht="15">
      <c r="A152" s="27"/>
      <c r="B152" s="28" t="s">
        <v>12</v>
      </c>
      <c r="C152" s="29">
        <f aca="true" t="shared" si="36" ref="C152:E154">+C146+C149</f>
        <v>37510</v>
      </c>
      <c r="D152" s="30">
        <f t="shared" si="36"/>
        <v>38744</v>
      </c>
      <c r="E152" s="30">
        <f t="shared" si="36"/>
        <v>44496</v>
      </c>
      <c r="F152" s="62">
        <f t="shared" si="33"/>
        <v>3.289789389496134</v>
      </c>
      <c r="G152" s="32">
        <f t="shared" si="33"/>
        <v>14.846169729506498</v>
      </c>
      <c r="H152" s="33">
        <v>231595</v>
      </c>
      <c r="I152" s="34">
        <v>245726</v>
      </c>
      <c r="J152" s="30">
        <v>258643</v>
      </c>
      <c r="K152" s="35">
        <f t="shared" si="34"/>
        <v>7.501599775470112</v>
      </c>
      <c r="L152" s="36">
        <f t="shared" si="35"/>
        <v>2.25666799606066</v>
      </c>
      <c r="M152" s="89"/>
      <c r="N152" s="85"/>
      <c r="O152" s="85"/>
      <c r="P152" s="85"/>
    </row>
    <row r="153" spans="1:16" ht="15">
      <c r="A153" s="22" t="s">
        <v>15</v>
      </c>
      <c r="B153" s="21" t="s">
        <v>14</v>
      </c>
      <c r="C153" s="76">
        <f t="shared" si="36"/>
        <v>173042</v>
      </c>
      <c r="D153" s="38">
        <f t="shared" si="36"/>
        <v>171618</v>
      </c>
      <c r="E153" s="38">
        <f t="shared" si="36"/>
        <v>180551</v>
      </c>
      <c r="F153" s="63">
        <f t="shared" si="33"/>
        <v>-0.8229216028478592</v>
      </c>
      <c r="G153" s="41">
        <f t="shared" si="33"/>
        <v>5.205164959386543</v>
      </c>
      <c r="H153" s="42">
        <v>342033</v>
      </c>
      <c r="I153" s="43">
        <v>360499</v>
      </c>
      <c r="J153" s="38">
        <v>387128</v>
      </c>
      <c r="K153" s="44">
        <f t="shared" si="34"/>
        <v>6.798894258741116</v>
      </c>
      <c r="L153" s="47">
        <f t="shared" si="35"/>
        <v>4.386705649668923</v>
      </c>
      <c r="M153" s="89"/>
      <c r="N153" s="85"/>
      <c r="O153" s="85"/>
      <c r="P153" s="85"/>
    </row>
    <row r="154" spans="1:16" ht="15">
      <c r="A154" s="5"/>
      <c r="B154" s="52" t="s">
        <v>15</v>
      </c>
      <c r="C154" s="46">
        <f t="shared" si="36"/>
        <v>210552</v>
      </c>
      <c r="D154" s="54">
        <f t="shared" si="36"/>
        <v>210362</v>
      </c>
      <c r="E154" s="54">
        <f t="shared" si="36"/>
        <v>225047</v>
      </c>
      <c r="F154" s="63">
        <f t="shared" si="33"/>
        <v>-0.0902389908431167</v>
      </c>
      <c r="G154" s="41">
        <f t="shared" si="33"/>
        <v>6.980823532767322</v>
      </c>
      <c r="H154" s="42">
        <v>322358</v>
      </c>
      <c r="I154" s="43">
        <v>339360</v>
      </c>
      <c r="J154" s="54">
        <v>361724</v>
      </c>
      <c r="K154" s="44">
        <f t="shared" si="34"/>
        <v>6.674260294455236</v>
      </c>
      <c r="L154" s="47">
        <f t="shared" si="35"/>
        <v>3.5900518623290827</v>
      </c>
      <c r="M154" s="89"/>
      <c r="N154" s="85"/>
      <c r="O154" s="85"/>
      <c r="P154" s="85"/>
    </row>
    <row r="155" spans="1:12" ht="15.75" thickBot="1">
      <c r="A155" s="56" t="s">
        <v>18</v>
      </c>
      <c r="B155" s="57"/>
      <c r="C155" s="57"/>
      <c r="D155" s="57"/>
      <c r="E155" s="57"/>
      <c r="F155" s="57"/>
      <c r="G155" s="58"/>
      <c r="H155" s="58"/>
      <c r="I155" s="58"/>
      <c r="J155" s="58"/>
      <c r="K155" s="57"/>
      <c r="L155" s="59"/>
    </row>
    <row r="157" spans="1:12" ht="15.75" thickBot="1">
      <c r="A157" s="1" t="s">
        <v>27</v>
      </c>
      <c r="B157" s="1"/>
      <c r="C157" s="1"/>
      <c r="D157" s="6"/>
      <c r="E157" s="6"/>
      <c r="F157" s="6"/>
      <c r="G157" s="42"/>
      <c r="H157" s="77"/>
      <c r="I157" s="42"/>
      <c r="J157" s="42"/>
      <c r="K157" s="1"/>
      <c r="L157" s="1"/>
    </row>
    <row r="158" spans="1:12" ht="15">
      <c r="A158" s="2" t="s">
        <v>45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4"/>
    </row>
    <row r="159" spans="1:12" ht="15">
      <c r="A159" s="5" t="s">
        <v>1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7"/>
    </row>
    <row r="160" spans="1:12" ht="15">
      <c r="A160" s="8"/>
      <c r="B160" s="9" t="s">
        <v>2</v>
      </c>
      <c r="C160" s="10"/>
      <c r="D160" s="11"/>
      <c r="E160" s="11" t="s">
        <v>3</v>
      </c>
      <c r="F160" s="12"/>
      <c r="G160" s="13"/>
      <c r="H160" s="11"/>
      <c r="I160" s="11"/>
      <c r="J160" s="11" t="s">
        <v>4</v>
      </c>
      <c r="K160" s="12"/>
      <c r="L160" s="13"/>
    </row>
    <row r="161" spans="1:12" ht="43.5">
      <c r="A161" s="8"/>
      <c r="B161" s="9" t="s">
        <v>5</v>
      </c>
      <c r="C161" s="14">
        <v>39783</v>
      </c>
      <c r="D161" s="15">
        <v>40148</v>
      </c>
      <c r="E161" s="16">
        <v>40513</v>
      </c>
      <c r="F161" s="17" t="s">
        <v>6</v>
      </c>
      <c r="G161" s="18" t="s">
        <v>7</v>
      </c>
      <c r="H161" s="14">
        <v>39783</v>
      </c>
      <c r="I161" s="15">
        <v>40148</v>
      </c>
      <c r="J161" s="16">
        <v>40513</v>
      </c>
      <c r="K161" s="17" t="s">
        <v>8</v>
      </c>
      <c r="L161" s="60" t="s">
        <v>9</v>
      </c>
    </row>
    <row r="162" spans="1:12" ht="15">
      <c r="A162" s="20" t="s">
        <v>10</v>
      </c>
      <c r="B162" s="21" t="s">
        <v>11</v>
      </c>
      <c r="C162" s="22"/>
      <c r="D162" s="23"/>
      <c r="E162" s="23"/>
      <c r="F162" s="26"/>
      <c r="G162" s="24"/>
      <c r="H162" s="25"/>
      <c r="I162" s="23"/>
      <c r="J162" s="26"/>
      <c r="K162" s="26"/>
      <c r="L162" s="7"/>
    </row>
    <row r="163" spans="1:16" ht="15">
      <c r="A163" s="27"/>
      <c r="B163" s="28" t="s">
        <v>12</v>
      </c>
      <c r="C163" s="29">
        <v>8180</v>
      </c>
      <c r="D163" s="30">
        <v>8163</v>
      </c>
      <c r="E163" s="30">
        <v>10143</v>
      </c>
      <c r="F163" s="62">
        <f aca="true" t="shared" si="37" ref="F163:G171">+((D163/C163)-1)*100</f>
        <v>-0.2078239608801935</v>
      </c>
      <c r="G163" s="32">
        <f t="shared" si="37"/>
        <v>24.255788313120185</v>
      </c>
      <c r="H163" s="33">
        <v>227214</v>
      </c>
      <c r="I163" s="34">
        <v>306112</v>
      </c>
      <c r="J163" s="30">
        <v>274888</v>
      </c>
      <c r="K163" s="35">
        <f>+(((I163/H163)-1)*100)+1.4</f>
        <v>36.12409270555512</v>
      </c>
      <c r="L163" s="36">
        <f>+(((J163/I163)-1)*100)-3</f>
        <v>-13.200188166422752</v>
      </c>
      <c r="M163" s="89"/>
      <c r="N163" s="85"/>
      <c r="O163" s="85"/>
      <c r="P163" s="85"/>
    </row>
    <row r="164" spans="1:16" ht="15">
      <c r="A164" s="22" t="s">
        <v>13</v>
      </c>
      <c r="B164" s="21" t="s">
        <v>14</v>
      </c>
      <c r="C164" s="46">
        <f>+C165-C163</f>
        <v>138470</v>
      </c>
      <c r="D164" s="38">
        <f>+D165-D163</f>
        <v>143878</v>
      </c>
      <c r="E164" s="38">
        <f>+E165-E163</f>
        <v>155999</v>
      </c>
      <c r="F164" s="63">
        <f t="shared" si="37"/>
        <v>3.905539105943534</v>
      </c>
      <c r="G164" s="41">
        <f t="shared" si="37"/>
        <v>8.424498533479753</v>
      </c>
      <c r="H164" s="42">
        <v>359550</v>
      </c>
      <c r="I164" s="43">
        <v>382791</v>
      </c>
      <c r="J164" s="38">
        <v>400988</v>
      </c>
      <c r="K164" s="44">
        <f aca="true" t="shared" si="38" ref="K164:K171">+(((I164/H164)-1)*100)+1.4</f>
        <v>7.863913224864415</v>
      </c>
      <c r="L164" s="47">
        <f aca="true" t="shared" si="39" ref="L164:L171">+(((J164/I164)-1)*100)-3</f>
        <v>1.7537690280074596</v>
      </c>
      <c r="M164" s="89"/>
      <c r="N164" s="85"/>
      <c r="O164" s="85"/>
      <c r="P164" s="85"/>
    </row>
    <row r="165" spans="1:16" ht="15">
      <c r="A165" s="45"/>
      <c r="B165" s="21" t="s">
        <v>15</v>
      </c>
      <c r="C165" s="46">
        <v>146650</v>
      </c>
      <c r="D165" s="38">
        <v>152041</v>
      </c>
      <c r="E165" s="38">
        <v>166142</v>
      </c>
      <c r="F165" s="63">
        <f t="shared" si="37"/>
        <v>3.67609955676782</v>
      </c>
      <c r="G165" s="41">
        <f t="shared" si="37"/>
        <v>9.274472017416358</v>
      </c>
      <c r="H165" s="42">
        <v>352168</v>
      </c>
      <c r="I165" s="43">
        <v>378674</v>
      </c>
      <c r="J165" s="38">
        <v>393290</v>
      </c>
      <c r="K165" s="44">
        <f t="shared" si="38"/>
        <v>8.926521432952448</v>
      </c>
      <c r="L165" s="47">
        <f t="shared" si="39"/>
        <v>0.8597844055836994</v>
      </c>
      <c r="M165" s="89"/>
      <c r="N165" s="85"/>
      <c r="O165" s="85"/>
      <c r="P165" s="85"/>
    </row>
    <row r="166" spans="1:16" ht="15">
      <c r="A166" s="48"/>
      <c r="B166" s="28" t="s">
        <v>12</v>
      </c>
      <c r="C166" s="29">
        <v>24610</v>
      </c>
      <c r="D166" s="30">
        <v>29337</v>
      </c>
      <c r="E166" s="30">
        <v>30995</v>
      </c>
      <c r="F166" s="62">
        <f t="shared" si="37"/>
        <v>19.20763917106867</v>
      </c>
      <c r="G166" s="32">
        <f t="shared" si="37"/>
        <v>5.651566281487552</v>
      </c>
      <c r="H166" s="33">
        <v>327218</v>
      </c>
      <c r="I166" s="34">
        <v>375568</v>
      </c>
      <c r="J166" s="30">
        <v>368699</v>
      </c>
      <c r="K166" s="35">
        <f t="shared" si="38"/>
        <v>16.17608200037894</v>
      </c>
      <c r="L166" s="36">
        <f t="shared" si="39"/>
        <v>-4.82896306394581</v>
      </c>
      <c r="M166" s="89"/>
      <c r="N166" s="85"/>
      <c r="O166" s="85"/>
      <c r="P166" s="85"/>
    </row>
    <row r="167" spans="1:16" ht="15">
      <c r="A167" s="5" t="s">
        <v>16</v>
      </c>
      <c r="B167" s="21" t="s">
        <v>17</v>
      </c>
      <c r="C167" s="46">
        <f>+C168-C166</f>
        <v>242672</v>
      </c>
      <c r="D167" s="38">
        <f>+D168-D166</f>
        <v>241456</v>
      </c>
      <c r="E167" s="38">
        <f>+E168-E166</f>
        <v>257990</v>
      </c>
      <c r="F167" s="63">
        <f t="shared" si="37"/>
        <v>-0.5010878881782865</v>
      </c>
      <c r="G167" s="41">
        <f t="shared" si="37"/>
        <v>6.847624411901143</v>
      </c>
      <c r="H167" s="42">
        <v>422957</v>
      </c>
      <c r="I167" s="49">
        <v>438274</v>
      </c>
      <c r="J167" s="38">
        <v>473171</v>
      </c>
      <c r="K167" s="44">
        <f t="shared" si="38"/>
        <v>5.021408322831865</v>
      </c>
      <c r="L167" s="47">
        <f t="shared" si="39"/>
        <v>4.962370571834065</v>
      </c>
      <c r="M167" s="89"/>
      <c r="N167" s="85"/>
      <c r="O167" s="85"/>
      <c r="P167" s="85"/>
    </row>
    <row r="168" spans="1:16" ht="15">
      <c r="A168" s="45"/>
      <c r="B168" s="21" t="s">
        <v>15</v>
      </c>
      <c r="C168" s="46">
        <v>267282</v>
      </c>
      <c r="D168" s="38">
        <v>270793</v>
      </c>
      <c r="E168" s="38">
        <v>288985</v>
      </c>
      <c r="F168" s="63">
        <f t="shared" si="37"/>
        <v>1.3135938821170257</v>
      </c>
      <c r="G168" s="41">
        <f t="shared" si="37"/>
        <v>6.718046626020624</v>
      </c>
      <c r="H168" s="42">
        <v>414142</v>
      </c>
      <c r="I168" s="50">
        <v>431481</v>
      </c>
      <c r="J168" s="38">
        <v>461966</v>
      </c>
      <c r="K168" s="44">
        <f t="shared" si="38"/>
        <v>5.586728223652758</v>
      </c>
      <c r="L168" s="47">
        <f t="shared" si="39"/>
        <v>4.065201016962508</v>
      </c>
      <c r="M168" s="89"/>
      <c r="N168" s="85"/>
      <c r="O168" s="85"/>
      <c r="P168" s="85"/>
    </row>
    <row r="169" spans="1:16" ht="15">
      <c r="A169" s="27"/>
      <c r="B169" s="28" t="s">
        <v>12</v>
      </c>
      <c r="C169" s="29">
        <f aca="true" t="shared" si="40" ref="C169:E171">+C163+C166</f>
        <v>32790</v>
      </c>
      <c r="D169" s="30">
        <f t="shared" si="40"/>
        <v>37500</v>
      </c>
      <c r="E169" s="30">
        <f t="shared" si="40"/>
        <v>41138</v>
      </c>
      <c r="F169" s="62">
        <f t="shared" si="37"/>
        <v>14.364135407136324</v>
      </c>
      <c r="G169" s="32">
        <f t="shared" si="37"/>
        <v>9.70133333333334</v>
      </c>
      <c r="H169" s="33">
        <v>302270</v>
      </c>
      <c r="I169" s="34">
        <v>360448</v>
      </c>
      <c r="J169" s="30">
        <v>345569</v>
      </c>
      <c r="K169" s="35">
        <f t="shared" si="38"/>
        <v>20.647030800277896</v>
      </c>
      <c r="L169" s="36">
        <f t="shared" si="39"/>
        <v>-7.127918590198865</v>
      </c>
      <c r="M169" s="89"/>
      <c r="N169" s="85"/>
      <c r="O169" s="85"/>
      <c r="P169" s="85"/>
    </row>
    <row r="170" spans="1:16" ht="15">
      <c r="A170" s="22" t="s">
        <v>15</v>
      </c>
      <c r="B170" s="21" t="s">
        <v>14</v>
      </c>
      <c r="C170" s="76">
        <f t="shared" si="40"/>
        <v>381142</v>
      </c>
      <c r="D170" s="38">
        <f t="shared" si="40"/>
        <v>385334</v>
      </c>
      <c r="E170" s="38">
        <f t="shared" si="40"/>
        <v>413989</v>
      </c>
      <c r="F170" s="63">
        <f t="shared" si="37"/>
        <v>1.0998525483940425</v>
      </c>
      <c r="G170" s="41">
        <f t="shared" si="37"/>
        <v>7.436405819367087</v>
      </c>
      <c r="H170" s="42">
        <v>399922</v>
      </c>
      <c r="I170" s="43">
        <v>417558</v>
      </c>
      <c r="J170" s="38">
        <v>445971</v>
      </c>
      <c r="K170" s="44">
        <f t="shared" si="38"/>
        <v>5.809859922684922</v>
      </c>
      <c r="L170" s="47">
        <f t="shared" si="39"/>
        <v>3.8045636773813367</v>
      </c>
      <c r="M170" s="89"/>
      <c r="N170" s="85"/>
      <c r="O170" s="85"/>
      <c r="P170" s="85"/>
    </row>
    <row r="171" spans="1:16" ht="15">
      <c r="A171" s="5"/>
      <c r="B171" s="52" t="s">
        <v>15</v>
      </c>
      <c r="C171" s="46">
        <f t="shared" si="40"/>
        <v>413932</v>
      </c>
      <c r="D171" s="54">
        <f t="shared" si="40"/>
        <v>422834</v>
      </c>
      <c r="E171" s="54">
        <f t="shared" si="40"/>
        <v>455127</v>
      </c>
      <c r="F171" s="63">
        <f t="shared" si="37"/>
        <v>2.1505947836842676</v>
      </c>
      <c r="G171" s="41">
        <f t="shared" si="37"/>
        <v>7.637276094164602</v>
      </c>
      <c r="H171" s="42">
        <v>392186</v>
      </c>
      <c r="I171" s="43">
        <v>412493</v>
      </c>
      <c r="J171" s="54">
        <v>436896</v>
      </c>
      <c r="K171" s="44">
        <f t="shared" si="38"/>
        <v>6.57790028200904</v>
      </c>
      <c r="L171" s="47">
        <f t="shared" si="39"/>
        <v>2.9159791802527506</v>
      </c>
      <c r="M171" s="89"/>
      <c r="N171" s="85"/>
      <c r="O171" s="85"/>
      <c r="P171" s="85"/>
    </row>
    <row r="172" spans="1:12" ht="15.75" thickBot="1">
      <c r="A172" s="56" t="s">
        <v>18</v>
      </c>
      <c r="B172" s="57"/>
      <c r="C172" s="57"/>
      <c r="D172" s="57"/>
      <c r="E172" s="57"/>
      <c r="F172" s="57"/>
      <c r="G172" s="58"/>
      <c r="H172" s="58"/>
      <c r="I172" s="58"/>
      <c r="J172" s="58"/>
      <c r="K172" s="57"/>
      <c r="L172" s="59"/>
    </row>
    <row r="174" spans="1:12" ht="15.75" thickBot="1">
      <c r="A174" s="1" t="s">
        <v>28</v>
      </c>
      <c r="B174" s="1"/>
      <c r="C174" s="1"/>
      <c r="D174" s="6"/>
      <c r="E174" s="6"/>
      <c r="F174" s="6"/>
      <c r="G174" s="42"/>
      <c r="H174" s="77"/>
      <c r="I174" s="42"/>
      <c r="J174" s="42"/>
      <c r="K174" s="1"/>
      <c r="L174" s="1"/>
    </row>
    <row r="175" spans="1:12" ht="15">
      <c r="A175" s="2" t="s">
        <v>46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4"/>
    </row>
    <row r="176" spans="1:12" ht="15">
      <c r="A176" s="5" t="s">
        <v>1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7"/>
    </row>
    <row r="177" spans="1:12" ht="15">
      <c r="A177" s="8"/>
      <c r="B177" s="9" t="s">
        <v>2</v>
      </c>
      <c r="C177" s="10"/>
      <c r="D177" s="11"/>
      <c r="E177" s="11" t="s">
        <v>3</v>
      </c>
      <c r="F177" s="12"/>
      <c r="G177" s="13"/>
      <c r="H177" s="11"/>
      <c r="I177" s="11"/>
      <c r="J177" s="11" t="s">
        <v>4</v>
      </c>
      <c r="K177" s="12"/>
      <c r="L177" s="13"/>
    </row>
    <row r="178" spans="1:12" ht="43.5">
      <c r="A178" s="8"/>
      <c r="B178" s="9" t="s">
        <v>5</v>
      </c>
      <c r="C178" s="14">
        <v>39783</v>
      </c>
      <c r="D178" s="15">
        <v>40148</v>
      </c>
      <c r="E178" s="16">
        <v>40513</v>
      </c>
      <c r="F178" s="17" t="s">
        <v>6</v>
      </c>
      <c r="G178" s="18" t="s">
        <v>7</v>
      </c>
      <c r="H178" s="14">
        <v>39783</v>
      </c>
      <c r="I178" s="15">
        <v>40148</v>
      </c>
      <c r="J178" s="16">
        <v>40513</v>
      </c>
      <c r="K178" s="17" t="s">
        <v>8</v>
      </c>
      <c r="L178" s="60" t="s">
        <v>9</v>
      </c>
    </row>
    <row r="179" spans="1:12" ht="15">
      <c r="A179" s="20" t="s">
        <v>10</v>
      </c>
      <c r="B179" s="21" t="s">
        <v>11</v>
      </c>
      <c r="C179" s="22"/>
      <c r="D179" s="23"/>
      <c r="E179" s="23"/>
      <c r="F179" s="26"/>
      <c r="G179" s="24"/>
      <c r="H179" s="25"/>
      <c r="I179" s="23"/>
      <c r="J179" s="26"/>
      <c r="K179" s="26"/>
      <c r="L179" s="7"/>
    </row>
    <row r="180" spans="1:16" ht="15">
      <c r="A180" s="27"/>
      <c r="B180" s="28" t="s">
        <v>12</v>
      </c>
      <c r="C180" s="29">
        <v>3488</v>
      </c>
      <c r="D180" s="30">
        <v>4225</v>
      </c>
      <c r="E180" s="30">
        <v>5075</v>
      </c>
      <c r="F180" s="62">
        <f aca="true" t="shared" si="41" ref="F180:G188">+((D180/C180)-1)*100</f>
        <v>21.129587155963293</v>
      </c>
      <c r="G180" s="32">
        <f t="shared" si="41"/>
        <v>20.118343195266263</v>
      </c>
      <c r="H180" s="33">
        <v>203835</v>
      </c>
      <c r="I180" s="34">
        <v>251952</v>
      </c>
      <c r="J180" s="30">
        <v>248955</v>
      </c>
      <c r="K180" s="35">
        <f>+(((I180/H180)-1)*100)+1.4</f>
        <v>25.005857679005068</v>
      </c>
      <c r="L180" s="36">
        <f>+(((J180/I180)-1)*100)-3</f>
        <v>-4.189512288054873</v>
      </c>
      <c r="M180" s="89"/>
      <c r="N180" s="85"/>
      <c r="O180" s="85"/>
      <c r="P180" s="85"/>
    </row>
    <row r="181" spans="1:16" ht="15">
      <c r="A181" s="22" t="s">
        <v>13</v>
      </c>
      <c r="B181" s="21" t="s">
        <v>14</v>
      </c>
      <c r="C181" s="46">
        <f>+C182-C180</f>
        <v>53907</v>
      </c>
      <c r="D181" s="38">
        <f>+D182-D180</f>
        <v>56723</v>
      </c>
      <c r="E181" s="38">
        <f>+E182-E180</f>
        <v>60073</v>
      </c>
      <c r="F181" s="63">
        <f t="shared" si="41"/>
        <v>5.223811378856169</v>
      </c>
      <c r="G181" s="41">
        <f t="shared" si="41"/>
        <v>5.905893552879782</v>
      </c>
      <c r="H181" s="42">
        <v>357864</v>
      </c>
      <c r="I181" s="43">
        <v>377380</v>
      </c>
      <c r="J181" s="38">
        <v>400463</v>
      </c>
      <c r="K181" s="44">
        <f aca="true" t="shared" si="42" ref="K181:K188">+(((I181/H181)-1)*100)+1.4</f>
        <v>6.853468356694158</v>
      </c>
      <c r="L181" s="47">
        <f aca="true" t="shared" si="43" ref="L181:L188">+(((J181/I181)-1)*100)-3</f>
        <v>3.116646351157984</v>
      </c>
      <c r="M181" s="89"/>
      <c r="N181" s="85"/>
      <c r="O181" s="85"/>
      <c r="P181" s="85"/>
    </row>
    <row r="182" spans="1:16" ht="15">
      <c r="A182" s="45"/>
      <c r="B182" s="21" t="s">
        <v>15</v>
      </c>
      <c r="C182" s="46">
        <v>57395</v>
      </c>
      <c r="D182" s="38">
        <v>60948</v>
      </c>
      <c r="E182" s="38">
        <v>65148</v>
      </c>
      <c r="F182" s="63">
        <f t="shared" si="41"/>
        <v>6.190434706856007</v>
      </c>
      <c r="G182" s="41">
        <f t="shared" si="41"/>
        <v>6.891120299271503</v>
      </c>
      <c r="H182" s="42">
        <v>348503</v>
      </c>
      <c r="I182" s="43">
        <v>368685</v>
      </c>
      <c r="J182" s="38">
        <v>388661</v>
      </c>
      <c r="K182" s="44">
        <f t="shared" si="42"/>
        <v>7.191054883315216</v>
      </c>
      <c r="L182" s="47">
        <f t="shared" si="43"/>
        <v>2.4181754071904287</v>
      </c>
      <c r="M182" s="89"/>
      <c r="N182" s="85"/>
      <c r="O182" s="85"/>
      <c r="P182" s="85"/>
    </row>
    <row r="183" spans="1:16" ht="15">
      <c r="A183" s="48"/>
      <c r="B183" s="28" t="s">
        <v>12</v>
      </c>
      <c r="C183" s="29">
        <v>12796</v>
      </c>
      <c r="D183" s="30">
        <v>13974</v>
      </c>
      <c r="E183" s="30">
        <v>16588</v>
      </c>
      <c r="F183" s="62">
        <f t="shared" si="41"/>
        <v>9.20600187558611</v>
      </c>
      <c r="G183" s="32">
        <f t="shared" si="41"/>
        <v>18.706168598826387</v>
      </c>
      <c r="H183" s="33">
        <v>255850</v>
      </c>
      <c r="I183" s="34">
        <v>278552</v>
      </c>
      <c r="J183" s="30">
        <v>290003</v>
      </c>
      <c r="K183" s="35">
        <f t="shared" si="42"/>
        <v>10.273167871799881</v>
      </c>
      <c r="L183" s="36">
        <f t="shared" si="43"/>
        <v>1.1109020936844765</v>
      </c>
      <c r="M183" s="89"/>
      <c r="N183" s="85"/>
      <c r="O183" s="85"/>
      <c r="P183" s="85"/>
    </row>
    <row r="184" spans="1:16" ht="15">
      <c r="A184" s="5" t="s">
        <v>16</v>
      </c>
      <c r="B184" s="21" t="s">
        <v>17</v>
      </c>
      <c r="C184" s="46">
        <f>+C185-C183</f>
        <v>86306</v>
      </c>
      <c r="D184" s="38">
        <f>+D185-D183</f>
        <v>85977</v>
      </c>
      <c r="E184" s="38">
        <f>+E185-E183</f>
        <v>89354</v>
      </c>
      <c r="F184" s="63">
        <f t="shared" si="41"/>
        <v>-0.3812017704446946</v>
      </c>
      <c r="G184" s="41">
        <f t="shared" si="41"/>
        <v>3.9277946427533017</v>
      </c>
      <c r="H184" s="42">
        <v>371219</v>
      </c>
      <c r="I184" s="49">
        <v>381842</v>
      </c>
      <c r="J184" s="38">
        <v>413212</v>
      </c>
      <c r="K184" s="44">
        <f t="shared" si="42"/>
        <v>4.261653094265116</v>
      </c>
      <c r="L184" s="47">
        <f t="shared" si="43"/>
        <v>5.215439893987565</v>
      </c>
      <c r="M184" s="89"/>
      <c r="N184" s="85"/>
      <c r="O184" s="85"/>
      <c r="P184" s="85"/>
    </row>
    <row r="185" spans="1:16" ht="15">
      <c r="A185" s="45"/>
      <c r="B185" s="21" t="s">
        <v>15</v>
      </c>
      <c r="C185" s="46">
        <v>99102</v>
      </c>
      <c r="D185" s="38">
        <v>99951</v>
      </c>
      <c r="E185" s="38">
        <v>105942</v>
      </c>
      <c r="F185" s="63">
        <f t="shared" si="41"/>
        <v>0.8566931040745907</v>
      </c>
      <c r="G185" s="41">
        <f t="shared" si="41"/>
        <v>5.993937029144281</v>
      </c>
      <c r="H185" s="42">
        <v>356323</v>
      </c>
      <c r="I185" s="50">
        <v>367401</v>
      </c>
      <c r="J185" s="38">
        <v>393920</v>
      </c>
      <c r="K185" s="44">
        <f t="shared" si="42"/>
        <v>4.508976967526655</v>
      </c>
      <c r="L185" s="47">
        <f t="shared" si="43"/>
        <v>4.217998862278541</v>
      </c>
      <c r="M185" s="89"/>
      <c r="N185" s="85"/>
      <c r="O185" s="85"/>
      <c r="P185" s="85"/>
    </row>
    <row r="186" spans="1:16" ht="15">
      <c r="A186" s="27"/>
      <c r="B186" s="28" t="s">
        <v>12</v>
      </c>
      <c r="C186" s="29">
        <f aca="true" t="shared" si="44" ref="C186:E188">+C180+C183</f>
        <v>16284</v>
      </c>
      <c r="D186" s="30">
        <f t="shared" si="44"/>
        <v>18199</v>
      </c>
      <c r="E186" s="30">
        <f t="shared" si="44"/>
        <v>21663</v>
      </c>
      <c r="F186" s="62">
        <f t="shared" si="41"/>
        <v>11.760009825595684</v>
      </c>
      <c r="G186" s="32">
        <f t="shared" si="41"/>
        <v>19.034012857849337</v>
      </c>
      <c r="H186" s="33">
        <v>244709</v>
      </c>
      <c r="I186" s="34">
        <v>272377</v>
      </c>
      <c r="J186" s="30">
        <v>280387</v>
      </c>
      <c r="K186" s="35">
        <f t="shared" si="42"/>
        <v>12.706490566346138</v>
      </c>
      <c r="L186" s="36">
        <f t="shared" si="43"/>
        <v>-0.059223062152821804</v>
      </c>
      <c r="M186" s="89"/>
      <c r="N186" s="85"/>
      <c r="O186" s="85"/>
      <c r="P186" s="85"/>
    </row>
    <row r="187" spans="1:16" ht="15">
      <c r="A187" s="22" t="s">
        <v>15</v>
      </c>
      <c r="B187" s="21" t="s">
        <v>14</v>
      </c>
      <c r="C187" s="76">
        <f t="shared" si="44"/>
        <v>140213</v>
      </c>
      <c r="D187" s="38">
        <f t="shared" si="44"/>
        <v>142700</v>
      </c>
      <c r="E187" s="38">
        <f t="shared" si="44"/>
        <v>149427</v>
      </c>
      <c r="F187" s="63">
        <f t="shared" si="41"/>
        <v>1.7737299679772889</v>
      </c>
      <c r="G187" s="41">
        <f t="shared" si="41"/>
        <v>4.714085494043441</v>
      </c>
      <c r="H187" s="42">
        <v>366084</v>
      </c>
      <c r="I187" s="43">
        <v>380068</v>
      </c>
      <c r="J187" s="38">
        <v>408087</v>
      </c>
      <c r="K187" s="44">
        <f t="shared" si="42"/>
        <v>5.219888331639732</v>
      </c>
      <c r="L187" s="47">
        <f t="shared" si="43"/>
        <v>4.372101834408573</v>
      </c>
      <c r="M187" s="89"/>
      <c r="N187" s="85"/>
      <c r="O187" s="85"/>
      <c r="P187" s="85"/>
    </row>
    <row r="188" spans="1:16" ht="15">
      <c r="A188" s="5"/>
      <c r="B188" s="52" t="s">
        <v>15</v>
      </c>
      <c r="C188" s="46">
        <f t="shared" si="44"/>
        <v>156497</v>
      </c>
      <c r="D188" s="54">
        <f t="shared" si="44"/>
        <v>160899</v>
      </c>
      <c r="E188" s="54">
        <f t="shared" si="44"/>
        <v>171090</v>
      </c>
      <c r="F188" s="63">
        <f t="shared" si="41"/>
        <v>2.8128334728461324</v>
      </c>
      <c r="G188" s="41">
        <f t="shared" si="41"/>
        <v>6.333787034102145</v>
      </c>
      <c r="H188" s="42">
        <v>353455</v>
      </c>
      <c r="I188" s="43">
        <v>367887</v>
      </c>
      <c r="J188" s="54">
        <v>391918</v>
      </c>
      <c r="K188" s="44">
        <f t="shared" si="42"/>
        <v>5.48312232108754</v>
      </c>
      <c r="L188" s="47">
        <f t="shared" si="43"/>
        <v>3.532168845324793</v>
      </c>
      <c r="M188" s="89"/>
      <c r="N188" s="85"/>
      <c r="O188" s="85"/>
      <c r="P188" s="85"/>
    </row>
    <row r="189" spans="1:12" ht="15.75" thickBot="1">
      <c r="A189" s="56" t="s">
        <v>18</v>
      </c>
      <c r="B189" s="57"/>
      <c r="C189" s="57"/>
      <c r="D189" s="57"/>
      <c r="E189" s="57"/>
      <c r="F189" s="57"/>
      <c r="G189" s="58"/>
      <c r="H189" s="58"/>
      <c r="I189" s="58"/>
      <c r="J189" s="58"/>
      <c r="K189" s="57"/>
      <c r="L189" s="59"/>
    </row>
    <row r="191" spans="1:12" ht="15.75" thickBot="1">
      <c r="A191" s="1" t="s">
        <v>29</v>
      </c>
      <c r="B191" s="1"/>
      <c r="C191" s="1"/>
      <c r="D191" s="6"/>
      <c r="E191" s="6"/>
      <c r="F191" s="6"/>
      <c r="G191" s="42"/>
      <c r="H191" s="77"/>
      <c r="I191" s="42"/>
      <c r="J191" s="42"/>
      <c r="K191" s="1"/>
      <c r="L191" s="1"/>
    </row>
    <row r="192" spans="1:12" ht="15">
      <c r="A192" s="2" t="s">
        <v>47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4"/>
    </row>
    <row r="193" spans="1:12" ht="15">
      <c r="A193" s="5" t="s">
        <v>1</v>
      </c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7"/>
    </row>
    <row r="194" spans="1:12" ht="15">
      <c r="A194" s="8"/>
      <c r="B194" s="9" t="s">
        <v>2</v>
      </c>
      <c r="C194" s="10"/>
      <c r="D194" s="11"/>
      <c r="E194" s="11" t="s">
        <v>3</v>
      </c>
      <c r="F194" s="12"/>
      <c r="G194" s="13"/>
      <c r="H194" s="11"/>
      <c r="I194" s="11"/>
      <c r="J194" s="11" t="s">
        <v>4</v>
      </c>
      <c r="K194" s="12"/>
      <c r="L194" s="13"/>
    </row>
    <row r="195" spans="1:12" ht="43.5">
      <c r="A195" s="8"/>
      <c r="B195" s="9" t="s">
        <v>5</v>
      </c>
      <c r="C195" s="14">
        <v>39783</v>
      </c>
      <c r="D195" s="15">
        <v>40148</v>
      </c>
      <c r="E195" s="16">
        <v>40513</v>
      </c>
      <c r="F195" s="17" t="s">
        <v>6</v>
      </c>
      <c r="G195" s="18" t="s">
        <v>7</v>
      </c>
      <c r="H195" s="14">
        <v>39783</v>
      </c>
      <c r="I195" s="15">
        <v>40148</v>
      </c>
      <c r="J195" s="16">
        <v>40513</v>
      </c>
      <c r="K195" s="17" t="s">
        <v>8</v>
      </c>
      <c r="L195" s="60" t="s">
        <v>9</v>
      </c>
    </row>
    <row r="196" spans="1:15" ht="15">
      <c r="A196" s="20" t="s">
        <v>10</v>
      </c>
      <c r="B196" s="21" t="s">
        <v>11</v>
      </c>
      <c r="C196" s="22"/>
      <c r="D196" s="23"/>
      <c r="E196" s="23"/>
      <c r="F196" s="26"/>
      <c r="G196" s="24"/>
      <c r="H196" s="25"/>
      <c r="I196" s="23"/>
      <c r="J196" s="26"/>
      <c r="K196" s="26"/>
      <c r="L196" s="7"/>
      <c r="N196" s="82"/>
      <c r="O196" s="82"/>
    </row>
    <row r="197" spans="1:15" ht="15">
      <c r="A197" s="27"/>
      <c r="B197" s="28" t="s">
        <v>12</v>
      </c>
      <c r="C197" s="29">
        <v>1463</v>
      </c>
      <c r="D197" s="30">
        <v>1531</v>
      </c>
      <c r="E197" s="30">
        <v>1644</v>
      </c>
      <c r="F197" s="62">
        <f aca="true" t="shared" si="45" ref="F197:G205">+((D197/C197)-1)*100</f>
        <v>4.647983595352012</v>
      </c>
      <c r="G197" s="32">
        <f t="shared" si="45"/>
        <v>7.380796864794248</v>
      </c>
      <c r="H197" s="33">
        <v>245340</v>
      </c>
      <c r="I197" s="34">
        <v>299912</v>
      </c>
      <c r="J197" s="30">
        <v>300312</v>
      </c>
      <c r="K197" s="35">
        <f>+(((I197/H197)-1)*100)+1.4</f>
        <v>23.64341729844297</v>
      </c>
      <c r="L197" s="36">
        <f>+(((J197/I197)-1)*100)-3</f>
        <v>-2.8666275440796003</v>
      </c>
      <c r="N197" s="85"/>
      <c r="O197" s="85"/>
    </row>
    <row r="198" spans="1:15" ht="15">
      <c r="A198" s="22" t="s">
        <v>13</v>
      </c>
      <c r="B198" s="21" t="s">
        <v>14</v>
      </c>
      <c r="C198" s="46">
        <f>+C199-C197</f>
        <v>22056</v>
      </c>
      <c r="D198" s="38">
        <f>+D199-D197</f>
        <v>23808</v>
      </c>
      <c r="E198" s="38">
        <f>+E199-E197</f>
        <v>24649</v>
      </c>
      <c r="F198" s="63">
        <f t="shared" si="45"/>
        <v>7.943416757344934</v>
      </c>
      <c r="G198" s="41">
        <f t="shared" si="45"/>
        <v>3.532426075268824</v>
      </c>
      <c r="H198" s="42">
        <v>369460</v>
      </c>
      <c r="I198" s="43">
        <v>381124</v>
      </c>
      <c r="J198" s="38">
        <v>405278</v>
      </c>
      <c r="K198" s="44">
        <f aca="true" t="shared" si="46" ref="K198:K205">+(((I198/H198)-1)*100)+1.4</f>
        <v>4.557040004330636</v>
      </c>
      <c r="L198" s="47">
        <f aca="true" t="shared" si="47" ref="L198:L205">+(((J198/I198)-1)*100)-3</f>
        <v>3.337569924748898</v>
      </c>
      <c r="N198" s="85"/>
      <c r="O198" s="85"/>
    </row>
    <row r="199" spans="1:15" ht="15">
      <c r="A199" s="45"/>
      <c r="B199" s="21" t="s">
        <v>15</v>
      </c>
      <c r="C199" s="46">
        <v>23519</v>
      </c>
      <c r="D199" s="38">
        <v>25339</v>
      </c>
      <c r="E199" s="38">
        <v>26293</v>
      </c>
      <c r="F199" s="63">
        <f t="shared" si="45"/>
        <v>7.738424252731835</v>
      </c>
      <c r="G199" s="41">
        <f t="shared" si="45"/>
        <v>3.7649473144165224</v>
      </c>
      <c r="H199" s="42">
        <v>361739</v>
      </c>
      <c r="I199" s="43">
        <v>376217</v>
      </c>
      <c r="J199" s="38">
        <v>398715</v>
      </c>
      <c r="K199" s="44">
        <f t="shared" si="46"/>
        <v>5.402333173918205</v>
      </c>
      <c r="L199" s="47">
        <f t="shared" si="47"/>
        <v>2.980059380623426</v>
      </c>
      <c r="N199" s="85"/>
      <c r="O199" s="85"/>
    </row>
    <row r="200" spans="1:15" ht="15">
      <c r="A200" s="48"/>
      <c r="B200" s="28" t="s">
        <v>12</v>
      </c>
      <c r="C200" s="29">
        <v>6359</v>
      </c>
      <c r="D200" s="30">
        <v>7004</v>
      </c>
      <c r="E200" s="30">
        <v>7933</v>
      </c>
      <c r="F200" s="62">
        <f t="shared" si="45"/>
        <v>10.143104261676372</v>
      </c>
      <c r="G200" s="32">
        <f t="shared" si="45"/>
        <v>13.263849229012003</v>
      </c>
      <c r="H200" s="33">
        <v>302896</v>
      </c>
      <c r="I200" s="34">
        <v>320117</v>
      </c>
      <c r="J200" s="30">
        <v>338856</v>
      </c>
      <c r="K200" s="35">
        <f t="shared" si="46"/>
        <v>7.08544979134753</v>
      </c>
      <c r="L200" s="36">
        <f t="shared" si="47"/>
        <v>2.8537972053967824</v>
      </c>
      <c r="N200" s="85"/>
      <c r="O200" s="85"/>
    </row>
    <row r="201" spans="1:15" ht="15">
      <c r="A201" s="5" t="s">
        <v>16</v>
      </c>
      <c r="B201" s="21" t="s">
        <v>17</v>
      </c>
      <c r="C201" s="46">
        <f>+C202-C200</f>
        <v>36788</v>
      </c>
      <c r="D201" s="38">
        <f>+D202-D200</f>
        <v>37515</v>
      </c>
      <c r="E201" s="38">
        <f>+E202-E200</f>
        <v>38870</v>
      </c>
      <c r="F201" s="63">
        <f t="shared" si="45"/>
        <v>1.9761878873545635</v>
      </c>
      <c r="G201" s="41">
        <f t="shared" si="45"/>
        <v>3.611888577902178</v>
      </c>
      <c r="H201" s="42">
        <v>393432</v>
      </c>
      <c r="I201" s="49">
        <v>396317</v>
      </c>
      <c r="J201" s="38">
        <v>429768</v>
      </c>
      <c r="K201" s="44">
        <f t="shared" si="46"/>
        <v>2.1332906321803944</v>
      </c>
      <c r="L201" s="47">
        <f t="shared" si="47"/>
        <v>5.44046558689131</v>
      </c>
      <c r="N201" s="85"/>
      <c r="O201" s="85"/>
    </row>
    <row r="202" spans="1:15" ht="15">
      <c r="A202" s="45"/>
      <c r="B202" s="21" t="s">
        <v>15</v>
      </c>
      <c r="C202" s="46">
        <v>43147</v>
      </c>
      <c r="D202" s="38">
        <v>44519</v>
      </c>
      <c r="E202" s="38">
        <v>46803</v>
      </c>
      <c r="F202" s="63">
        <f t="shared" si="45"/>
        <v>3.1798271026954428</v>
      </c>
      <c r="G202" s="41">
        <f t="shared" si="45"/>
        <v>5.130393764460117</v>
      </c>
      <c r="H202" s="42">
        <v>380089</v>
      </c>
      <c r="I202" s="50">
        <v>384329</v>
      </c>
      <c r="J202" s="38">
        <v>414359</v>
      </c>
      <c r="K202" s="44">
        <f t="shared" si="46"/>
        <v>2.515528205236149</v>
      </c>
      <c r="L202" s="47">
        <f t="shared" si="47"/>
        <v>4.813618019977686</v>
      </c>
      <c r="N202" s="85"/>
      <c r="O202" s="85"/>
    </row>
    <row r="203" spans="1:15" ht="15">
      <c r="A203" s="27"/>
      <c r="B203" s="28" t="s">
        <v>12</v>
      </c>
      <c r="C203" s="29">
        <f aca="true" t="shared" si="48" ref="C203:E205">+C197+C200</f>
        <v>7822</v>
      </c>
      <c r="D203" s="30">
        <f t="shared" si="48"/>
        <v>8535</v>
      </c>
      <c r="E203" s="30">
        <f t="shared" si="48"/>
        <v>9577</v>
      </c>
      <c r="F203" s="62">
        <f t="shared" si="45"/>
        <v>9.115315776016363</v>
      </c>
      <c r="G203" s="32">
        <f t="shared" si="45"/>
        <v>12.208553016988866</v>
      </c>
      <c r="H203" s="33">
        <v>292131</v>
      </c>
      <c r="I203" s="34">
        <v>316492</v>
      </c>
      <c r="J203" s="30">
        <v>332240</v>
      </c>
      <c r="K203" s="35">
        <f t="shared" si="46"/>
        <v>9.739067062379545</v>
      </c>
      <c r="L203" s="36">
        <f t="shared" si="47"/>
        <v>1.9757971765479025</v>
      </c>
      <c r="N203" s="85"/>
      <c r="O203" s="85"/>
    </row>
    <row r="204" spans="1:15" ht="15">
      <c r="A204" s="22" t="s">
        <v>15</v>
      </c>
      <c r="B204" s="21" t="s">
        <v>14</v>
      </c>
      <c r="C204" s="76">
        <f t="shared" si="48"/>
        <v>58844</v>
      </c>
      <c r="D204" s="38">
        <f t="shared" si="48"/>
        <v>61323</v>
      </c>
      <c r="E204" s="38">
        <f t="shared" si="48"/>
        <v>63519</v>
      </c>
      <c r="F204" s="63">
        <f t="shared" si="45"/>
        <v>4.212833933791038</v>
      </c>
      <c r="G204" s="41">
        <f t="shared" si="45"/>
        <v>3.5810381096815114</v>
      </c>
      <c r="H204" s="42">
        <v>384448</v>
      </c>
      <c r="I204" s="43">
        <v>390418</v>
      </c>
      <c r="J204" s="38">
        <v>420265</v>
      </c>
      <c r="K204" s="44">
        <f t="shared" si="46"/>
        <v>2.9528758115531892</v>
      </c>
      <c r="L204" s="47">
        <f t="shared" si="47"/>
        <v>4.644883176492878</v>
      </c>
      <c r="N204" s="85"/>
      <c r="O204" s="85"/>
    </row>
    <row r="205" spans="1:15" ht="15">
      <c r="A205" s="5"/>
      <c r="B205" s="52" t="s">
        <v>15</v>
      </c>
      <c r="C205" s="46">
        <f t="shared" si="48"/>
        <v>66666</v>
      </c>
      <c r="D205" s="54">
        <f t="shared" si="48"/>
        <v>69858</v>
      </c>
      <c r="E205" s="54">
        <f t="shared" si="48"/>
        <v>73096</v>
      </c>
      <c r="F205" s="63">
        <f t="shared" si="45"/>
        <v>4.788047880478796</v>
      </c>
      <c r="G205" s="41">
        <f t="shared" si="45"/>
        <v>4.635116951530249</v>
      </c>
      <c r="H205" s="42">
        <v>373616</v>
      </c>
      <c r="I205" s="43">
        <v>381386</v>
      </c>
      <c r="J205" s="54">
        <v>408732</v>
      </c>
      <c r="K205" s="44">
        <f t="shared" si="46"/>
        <v>3.4796753886343166</v>
      </c>
      <c r="L205" s="47">
        <f t="shared" si="47"/>
        <v>4.170163561326315</v>
      </c>
      <c r="N205" s="85"/>
      <c r="O205" s="85"/>
    </row>
    <row r="206" spans="1:15" ht="15.75" thickBot="1">
      <c r="A206" s="56" t="s">
        <v>18</v>
      </c>
      <c r="B206" s="57"/>
      <c r="C206" s="57"/>
      <c r="D206" s="57"/>
      <c r="E206" s="57"/>
      <c r="F206" s="57"/>
      <c r="G206" s="58"/>
      <c r="H206" s="58"/>
      <c r="I206" s="58"/>
      <c r="J206" s="58"/>
      <c r="K206" s="57"/>
      <c r="L206" s="59"/>
      <c r="N206" s="85"/>
      <c r="O206" s="85"/>
    </row>
    <row r="207" spans="14:15" ht="15">
      <c r="N207" s="82"/>
      <c r="O207" s="82"/>
    </row>
    <row r="208" spans="1:15" ht="15.75" thickBot="1">
      <c r="A208" s="1" t="s">
        <v>30</v>
      </c>
      <c r="B208" s="1"/>
      <c r="C208" s="1"/>
      <c r="D208" s="6"/>
      <c r="E208" s="6"/>
      <c r="F208" s="6"/>
      <c r="G208" s="42"/>
      <c r="H208" s="77"/>
      <c r="I208" s="42"/>
      <c r="J208" s="42"/>
      <c r="K208" s="1"/>
      <c r="L208" s="1"/>
      <c r="N208" s="82"/>
      <c r="O208" s="82"/>
    </row>
    <row r="209" spans="1:15" ht="15">
      <c r="A209" s="2" t="s">
        <v>48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4"/>
      <c r="N209" s="82"/>
      <c r="O209" s="82"/>
    </row>
    <row r="210" spans="1:15" ht="15">
      <c r="A210" s="5" t="s">
        <v>1</v>
      </c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7"/>
      <c r="N210" s="82"/>
      <c r="O210" s="82"/>
    </row>
    <row r="211" spans="1:15" ht="15">
      <c r="A211" s="8"/>
      <c r="B211" s="9" t="s">
        <v>2</v>
      </c>
      <c r="C211" s="10"/>
      <c r="D211" s="11"/>
      <c r="E211" s="11" t="s">
        <v>3</v>
      </c>
      <c r="F211" s="12"/>
      <c r="G211" s="13"/>
      <c r="H211" s="11"/>
      <c r="I211" s="11"/>
      <c r="J211" s="11" t="s">
        <v>4</v>
      </c>
      <c r="K211" s="12"/>
      <c r="L211" s="13"/>
      <c r="N211" s="82"/>
      <c r="O211" s="82"/>
    </row>
    <row r="212" spans="1:15" ht="43.5">
      <c r="A212" s="8"/>
      <c r="B212" s="9" t="s">
        <v>5</v>
      </c>
      <c r="C212" s="14">
        <v>39783</v>
      </c>
      <c r="D212" s="15">
        <v>40148</v>
      </c>
      <c r="E212" s="16">
        <v>40513</v>
      </c>
      <c r="F212" s="17" t="s">
        <v>6</v>
      </c>
      <c r="G212" s="18" t="s">
        <v>7</v>
      </c>
      <c r="H212" s="14">
        <v>39783</v>
      </c>
      <c r="I212" s="15">
        <v>40148</v>
      </c>
      <c r="J212" s="16">
        <v>40513</v>
      </c>
      <c r="K212" s="17" t="s">
        <v>8</v>
      </c>
      <c r="L212" s="60" t="s">
        <v>9</v>
      </c>
      <c r="N212" s="82"/>
      <c r="O212" s="82"/>
    </row>
    <row r="213" spans="1:15" ht="15">
      <c r="A213" s="20" t="s">
        <v>10</v>
      </c>
      <c r="B213" s="21" t="s">
        <v>11</v>
      </c>
      <c r="C213" s="22"/>
      <c r="D213" s="23"/>
      <c r="E213" s="23"/>
      <c r="F213" s="26"/>
      <c r="G213" s="24"/>
      <c r="H213" s="78"/>
      <c r="I213" s="25"/>
      <c r="J213" s="26"/>
      <c r="K213" s="26"/>
      <c r="L213" s="7"/>
      <c r="N213" s="82"/>
      <c r="O213" s="82"/>
    </row>
    <row r="214" spans="1:15" ht="15">
      <c r="A214" s="27"/>
      <c r="B214" s="28" t="s">
        <v>12</v>
      </c>
      <c r="C214" s="29">
        <v>3048</v>
      </c>
      <c r="D214" s="30">
        <v>3270</v>
      </c>
      <c r="E214" s="30">
        <v>3849</v>
      </c>
      <c r="F214" s="62">
        <f aca="true" t="shared" si="49" ref="F214:G222">+((D214/C214)-1)*100</f>
        <v>7.283464566929143</v>
      </c>
      <c r="G214" s="32">
        <f t="shared" si="49"/>
        <v>17.706422018348622</v>
      </c>
      <c r="H214" s="79">
        <v>271638</v>
      </c>
      <c r="I214" s="33">
        <v>293215</v>
      </c>
      <c r="J214" s="30">
        <v>290853</v>
      </c>
      <c r="K214" s="35">
        <f>+(((I214/H214)-1)*100)+1.4</f>
        <v>9.343292175616067</v>
      </c>
      <c r="L214" s="36">
        <f>+(((J214/I214)-1)*100)-3</f>
        <v>-3.8055522398240145</v>
      </c>
      <c r="N214" s="82"/>
      <c r="O214" s="82"/>
    </row>
    <row r="215" spans="1:15" ht="15">
      <c r="A215" s="22" t="s">
        <v>13</v>
      </c>
      <c r="B215" s="21" t="s">
        <v>14</v>
      </c>
      <c r="C215" s="46">
        <f>+C216-C214</f>
        <v>61878</v>
      </c>
      <c r="D215" s="38">
        <f>+D216-D214</f>
        <v>61809</v>
      </c>
      <c r="E215" s="38">
        <f>+E216-E214</f>
        <v>66962</v>
      </c>
      <c r="F215" s="63">
        <f t="shared" si="49"/>
        <v>-0.11150974498206345</v>
      </c>
      <c r="G215" s="41">
        <f t="shared" si="49"/>
        <v>8.336973579899375</v>
      </c>
      <c r="H215" s="80">
        <v>365314</v>
      </c>
      <c r="I215" s="42">
        <v>381074</v>
      </c>
      <c r="J215" s="38">
        <v>397226</v>
      </c>
      <c r="K215" s="44">
        <f aca="true" t="shared" si="50" ref="K215:K222">+(((I215/H215)-1)*100)+1.4</f>
        <v>5.7140969138877775</v>
      </c>
      <c r="L215" s="47">
        <f aca="true" t="shared" si="51" ref="L215:L222">+(((J215/I215)-1)*100)-3</f>
        <v>1.238546843920088</v>
      </c>
      <c r="N215" s="92"/>
      <c r="O215" s="82"/>
    </row>
    <row r="216" spans="1:15" ht="15">
      <c r="A216" s="45"/>
      <c r="B216" s="21" t="s">
        <v>15</v>
      </c>
      <c r="C216" s="46">
        <v>64926</v>
      </c>
      <c r="D216" s="38">
        <v>65079</v>
      </c>
      <c r="E216" s="38">
        <v>70811</v>
      </c>
      <c r="F216" s="63">
        <f t="shared" si="49"/>
        <v>0.23565289714444493</v>
      </c>
      <c r="G216" s="41">
        <f t="shared" si="49"/>
        <v>8.807756726440164</v>
      </c>
      <c r="H216" s="80">
        <v>360916</v>
      </c>
      <c r="I216" s="42">
        <v>376659</v>
      </c>
      <c r="J216" s="38">
        <v>391444</v>
      </c>
      <c r="K216" s="44">
        <f t="shared" si="50"/>
        <v>5.761956798811905</v>
      </c>
      <c r="L216" s="47">
        <f t="shared" si="51"/>
        <v>0.9253011344478672</v>
      </c>
      <c r="N216" s="82"/>
      <c r="O216" s="82"/>
    </row>
    <row r="217" spans="1:15" ht="15">
      <c r="A217" s="48"/>
      <c r="B217" s="28" t="s">
        <v>12</v>
      </c>
      <c r="C217" s="29">
        <v>9888</v>
      </c>
      <c r="D217" s="30">
        <v>10407</v>
      </c>
      <c r="E217" s="30">
        <v>12431</v>
      </c>
      <c r="F217" s="62">
        <f t="shared" si="49"/>
        <v>5.248786407766981</v>
      </c>
      <c r="G217" s="32">
        <f t="shared" si="49"/>
        <v>19.448448159892372</v>
      </c>
      <c r="H217" s="79">
        <v>305574</v>
      </c>
      <c r="I217" s="33">
        <v>322232</v>
      </c>
      <c r="J217" s="30">
        <v>329284</v>
      </c>
      <c r="K217" s="35">
        <f t="shared" si="50"/>
        <v>6.851380025787533</v>
      </c>
      <c r="L217" s="36">
        <f t="shared" si="51"/>
        <v>-0.8115146850716322</v>
      </c>
      <c r="N217" s="82"/>
      <c r="O217" s="82"/>
    </row>
    <row r="218" spans="1:15" ht="15">
      <c r="A218" s="5" t="s">
        <v>16</v>
      </c>
      <c r="B218" s="21" t="s">
        <v>17</v>
      </c>
      <c r="C218" s="46">
        <f>+C219-C217</f>
        <v>95993</v>
      </c>
      <c r="D218" s="38">
        <f>+D219-D217</f>
        <v>89975</v>
      </c>
      <c r="E218" s="38">
        <f>+E219-E217</f>
        <v>97657</v>
      </c>
      <c r="F218" s="63">
        <f t="shared" si="49"/>
        <v>-6.269207129686539</v>
      </c>
      <c r="G218" s="41">
        <f t="shared" si="49"/>
        <v>8.53792720200055</v>
      </c>
      <c r="H218" s="80">
        <v>406486</v>
      </c>
      <c r="I218" s="74">
        <v>411659</v>
      </c>
      <c r="J218" s="38">
        <v>434858</v>
      </c>
      <c r="K218" s="44">
        <f t="shared" si="50"/>
        <v>2.672614554990814</v>
      </c>
      <c r="L218" s="47">
        <f t="shared" si="51"/>
        <v>2.6354895678219163</v>
      </c>
      <c r="N218" s="92"/>
      <c r="O218" s="82"/>
    </row>
    <row r="219" spans="1:15" ht="15">
      <c r="A219" s="45"/>
      <c r="B219" s="21" t="s">
        <v>15</v>
      </c>
      <c r="C219" s="46">
        <v>105881</v>
      </c>
      <c r="D219" s="38">
        <v>100382</v>
      </c>
      <c r="E219" s="38">
        <v>110088</v>
      </c>
      <c r="F219" s="63">
        <f t="shared" si="49"/>
        <v>-5.1935663622368455</v>
      </c>
      <c r="G219" s="41">
        <f t="shared" si="49"/>
        <v>9.669064174852071</v>
      </c>
      <c r="H219" s="80">
        <v>397062</v>
      </c>
      <c r="I219" s="75">
        <v>402388</v>
      </c>
      <c r="J219" s="38">
        <v>422937</v>
      </c>
      <c r="K219" s="44">
        <f t="shared" si="50"/>
        <v>2.74135223214511</v>
      </c>
      <c r="L219" s="47">
        <f t="shared" si="51"/>
        <v>2.1067626271161126</v>
      </c>
      <c r="N219" s="82"/>
      <c r="O219" s="82"/>
    </row>
    <row r="220" spans="1:15" ht="15">
      <c r="A220" s="27"/>
      <c r="B220" s="28" t="s">
        <v>12</v>
      </c>
      <c r="C220" s="29">
        <f aca="true" t="shared" si="52" ref="C220:E222">+C214+C217</f>
        <v>12936</v>
      </c>
      <c r="D220" s="30">
        <f t="shared" si="52"/>
        <v>13677</v>
      </c>
      <c r="E220" s="30">
        <f t="shared" si="52"/>
        <v>16280</v>
      </c>
      <c r="F220" s="62">
        <f t="shared" si="49"/>
        <v>5.7282003710575236</v>
      </c>
      <c r="G220" s="32">
        <f t="shared" si="49"/>
        <v>19.031951451341666</v>
      </c>
      <c r="H220" s="79">
        <v>297578</v>
      </c>
      <c r="I220" s="33">
        <v>315294</v>
      </c>
      <c r="J220" s="30">
        <v>320198</v>
      </c>
      <c r="K220" s="35">
        <f t="shared" si="50"/>
        <v>7.353397092527002</v>
      </c>
      <c r="L220" s="36">
        <f t="shared" si="51"/>
        <v>-1.4446262853083232</v>
      </c>
      <c r="N220" s="82"/>
      <c r="O220" s="82"/>
    </row>
    <row r="221" spans="1:15" ht="15">
      <c r="A221" s="22" t="s">
        <v>15</v>
      </c>
      <c r="B221" s="21" t="s">
        <v>14</v>
      </c>
      <c r="C221" s="76">
        <f t="shared" si="52"/>
        <v>157871</v>
      </c>
      <c r="D221" s="38">
        <f t="shared" si="52"/>
        <v>151784</v>
      </c>
      <c r="E221" s="38">
        <f t="shared" si="52"/>
        <v>164619</v>
      </c>
      <c r="F221" s="63">
        <f t="shared" si="49"/>
        <v>-3.855679637172127</v>
      </c>
      <c r="G221" s="41">
        <f t="shared" si="49"/>
        <v>8.456095504137462</v>
      </c>
      <c r="H221" s="80">
        <v>390349</v>
      </c>
      <c r="I221" s="42">
        <v>399205</v>
      </c>
      <c r="J221" s="38">
        <v>419550</v>
      </c>
      <c r="K221" s="44">
        <f t="shared" si="50"/>
        <v>3.6687390002279927</v>
      </c>
      <c r="L221" s="47">
        <f t="shared" si="51"/>
        <v>2.0963790533685716</v>
      </c>
      <c r="N221" s="92"/>
      <c r="O221" s="82"/>
    </row>
    <row r="222" spans="1:15" ht="15">
      <c r="A222" s="5"/>
      <c r="B222" s="52" t="s">
        <v>15</v>
      </c>
      <c r="C222" s="46">
        <f t="shared" si="52"/>
        <v>170807</v>
      </c>
      <c r="D222" s="54">
        <f t="shared" si="52"/>
        <v>165461</v>
      </c>
      <c r="E222" s="54">
        <f t="shared" si="52"/>
        <v>180899</v>
      </c>
      <c r="F222" s="63">
        <f t="shared" si="49"/>
        <v>-3.129848308324601</v>
      </c>
      <c r="G222" s="41">
        <f t="shared" si="49"/>
        <v>9.330295356609719</v>
      </c>
      <c r="H222" s="81">
        <v>383323</v>
      </c>
      <c r="I222" s="42">
        <v>392269</v>
      </c>
      <c r="J222" s="54">
        <v>410609</v>
      </c>
      <c r="K222" s="44">
        <f t="shared" si="50"/>
        <v>3.7338020416202586</v>
      </c>
      <c r="L222" s="47">
        <f t="shared" si="51"/>
        <v>1.675363079927286</v>
      </c>
      <c r="N222" s="82"/>
      <c r="O222" s="82"/>
    </row>
    <row r="223" spans="1:15" ht="15.75" thickBot="1">
      <c r="A223" s="56" t="s">
        <v>18</v>
      </c>
      <c r="B223" s="57"/>
      <c r="C223" s="57"/>
      <c r="D223" s="57"/>
      <c r="E223" s="57"/>
      <c r="F223" s="57"/>
      <c r="G223" s="58"/>
      <c r="H223" s="58"/>
      <c r="I223" s="58"/>
      <c r="J223" s="58"/>
      <c r="K223" s="57"/>
      <c r="L223" s="59"/>
      <c r="N223" s="82"/>
      <c r="O223" s="82"/>
    </row>
    <row r="224" spans="14:15" ht="15">
      <c r="N224" s="82"/>
      <c r="O224" s="82"/>
    </row>
    <row r="225" spans="1:15" ht="15.75" thickBot="1">
      <c r="A225" s="1" t="s">
        <v>31</v>
      </c>
      <c r="B225" s="1"/>
      <c r="C225" s="1"/>
      <c r="D225" s="6"/>
      <c r="E225" s="6"/>
      <c r="F225" s="6"/>
      <c r="G225" s="42"/>
      <c r="H225" s="77"/>
      <c r="I225" s="42"/>
      <c r="J225" s="42"/>
      <c r="K225" s="1"/>
      <c r="L225" s="1"/>
      <c r="N225" s="82"/>
      <c r="O225" s="82"/>
    </row>
    <row r="226" spans="1:15" ht="15">
      <c r="A226" s="2" t="s">
        <v>49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4"/>
      <c r="N226" s="82"/>
      <c r="O226" s="82"/>
    </row>
    <row r="227" spans="1:15" ht="15">
      <c r="A227" s="5" t="s">
        <v>1</v>
      </c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7"/>
      <c r="N227" s="82"/>
      <c r="O227" s="82"/>
    </row>
    <row r="228" spans="1:15" ht="15">
      <c r="A228" s="8"/>
      <c r="B228" s="9" t="s">
        <v>2</v>
      </c>
      <c r="C228" s="10"/>
      <c r="D228" s="11"/>
      <c r="E228" s="11" t="s">
        <v>3</v>
      </c>
      <c r="F228" s="12"/>
      <c r="G228" s="13"/>
      <c r="H228" s="11"/>
      <c r="I228" s="11"/>
      <c r="J228" s="11" t="s">
        <v>4</v>
      </c>
      <c r="K228" s="12"/>
      <c r="L228" s="13"/>
      <c r="N228" s="82"/>
      <c r="O228" s="82"/>
    </row>
    <row r="229" spans="1:15" ht="43.5">
      <c r="A229" s="8"/>
      <c r="B229" s="9" t="s">
        <v>5</v>
      </c>
      <c r="C229" s="14">
        <v>39783</v>
      </c>
      <c r="D229" s="15">
        <v>40148</v>
      </c>
      <c r="E229" s="16">
        <v>40513</v>
      </c>
      <c r="F229" s="17" t="s">
        <v>6</v>
      </c>
      <c r="G229" s="18" t="s">
        <v>7</v>
      </c>
      <c r="H229" s="14">
        <v>39783</v>
      </c>
      <c r="I229" s="15">
        <v>40148</v>
      </c>
      <c r="J229" s="16">
        <v>40513</v>
      </c>
      <c r="K229" s="17" t="s">
        <v>8</v>
      </c>
      <c r="L229" s="60" t="s">
        <v>9</v>
      </c>
      <c r="N229" s="82"/>
      <c r="O229" s="82"/>
    </row>
    <row r="230" spans="1:15" ht="15">
      <c r="A230" s="20" t="s">
        <v>10</v>
      </c>
      <c r="B230" s="21" t="s">
        <v>11</v>
      </c>
      <c r="C230" s="22"/>
      <c r="D230" s="23"/>
      <c r="E230" s="23"/>
      <c r="F230" s="26"/>
      <c r="G230" s="24"/>
      <c r="H230" s="78"/>
      <c r="I230" s="25"/>
      <c r="J230" s="26"/>
      <c r="K230" s="26"/>
      <c r="L230" s="7"/>
      <c r="N230" s="82"/>
      <c r="O230" s="82"/>
    </row>
    <row r="231" spans="1:15" ht="15">
      <c r="A231" s="27"/>
      <c r="B231" s="28" t="s">
        <v>12</v>
      </c>
      <c r="C231" s="29">
        <v>596</v>
      </c>
      <c r="D231" s="30">
        <v>647</v>
      </c>
      <c r="E231" s="30">
        <v>684</v>
      </c>
      <c r="F231" s="62">
        <f aca="true" t="shared" si="53" ref="F231:G239">+((D231/C231)-1)*100</f>
        <v>8.557046979865767</v>
      </c>
      <c r="G231" s="32">
        <f t="shared" si="53"/>
        <v>5.71870170015456</v>
      </c>
      <c r="H231" s="79">
        <v>253714</v>
      </c>
      <c r="I231" s="33">
        <v>303248</v>
      </c>
      <c r="J231" s="30">
        <v>286794</v>
      </c>
      <c r="K231" s="35">
        <f>+(((I231/H231)-1)*100)+1.4</f>
        <v>20.92355802202479</v>
      </c>
      <c r="L231" s="36">
        <f>+(((J231/I231)-1)*100)-3</f>
        <v>-8.425922017622542</v>
      </c>
      <c r="N231" s="82"/>
      <c r="O231" s="82"/>
    </row>
    <row r="232" spans="1:15" ht="15">
      <c r="A232" s="22" t="s">
        <v>13</v>
      </c>
      <c r="B232" s="21" t="s">
        <v>14</v>
      </c>
      <c r="C232" s="46">
        <f>+C233-C231</f>
        <v>8635</v>
      </c>
      <c r="D232" s="38">
        <f>+D233-D231</f>
        <v>9093</v>
      </c>
      <c r="E232" s="38">
        <f>+E233-E231</f>
        <v>9156</v>
      </c>
      <c r="F232" s="63">
        <f t="shared" si="53"/>
        <v>5.30399536768964</v>
      </c>
      <c r="G232" s="41">
        <f t="shared" si="53"/>
        <v>0.6928406466512715</v>
      </c>
      <c r="H232" s="80">
        <v>375437</v>
      </c>
      <c r="I232" s="42">
        <v>397466</v>
      </c>
      <c r="J232" s="38">
        <v>429963</v>
      </c>
      <c r="K232" s="44">
        <f aca="true" t="shared" si="54" ref="K232:K239">+(((I232/H232)-1)*100)+1.4</f>
        <v>7.267562334026744</v>
      </c>
      <c r="L232" s="47">
        <f aca="true" t="shared" si="55" ref="L232:L239">+(((J232/I232)-1)*100)-3</f>
        <v>5.176045246637443</v>
      </c>
      <c r="N232" s="92"/>
      <c r="O232" s="92"/>
    </row>
    <row r="233" spans="1:15" ht="15">
      <c r="A233" s="45"/>
      <c r="B233" s="21" t="s">
        <v>15</v>
      </c>
      <c r="C233" s="46">
        <v>9231</v>
      </c>
      <c r="D233" s="38">
        <v>9740</v>
      </c>
      <c r="E233" s="38">
        <v>9840</v>
      </c>
      <c r="F233" s="63">
        <f t="shared" si="53"/>
        <v>5.51402881594627</v>
      </c>
      <c r="G233" s="41">
        <f t="shared" si="53"/>
        <v>1.0266940451745477</v>
      </c>
      <c r="H233" s="80">
        <v>367578</v>
      </c>
      <c r="I233" s="42">
        <v>391207</v>
      </c>
      <c r="J233" s="38">
        <v>420011</v>
      </c>
      <c r="K233" s="44">
        <f t="shared" si="54"/>
        <v>7.828295491025038</v>
      </c>
      <c r="L233" s="47">
        <f t="shared" si="55"/>
        <v>4.362853936662694</v>
      </c>
      <c r="N233" s="82"/>
      <c r="O233" s="82"/>
    </row>
    <row r="234" spans="1:15" ht="15">
      <c r="A234" s="48"/>
      <c r="B234" s="28" t="s">
        <v>12</v>
      </c>
      <c r="C234" s="29">
        <v>1000</v>
      </c>
      <c r="D234" s="30">
        <v>1126</v>
      </c>
      <c r="E234" s="30">
        <v>1228</v>
      </c>
      <c r="F234" s="62">
        <f t="shared" si="53"/>
        <v>12.599999999999989</v>
      </c>
      <c r="G234" s="32">
        <f t="shared" si="53"/>
        <v>9.058614564831258</v>
      </c>
      <c r="H234" s="79">
        <v>342757</v>
      </c>
      <c r="I234" s="33">
        <v>372822</v>
      </c>
      <c r="J234" s="30">
        <v>360601</v>
      </c>
      <c r="K234" s="35">
        <f t="shared" si="54"/>
        <v>10.17152034823505</v>
      </c>
      <c r="L234" s="36">
        <f t="shared" si="55"/>
        <v>-6.277971793510037</v>
      </c>
      <c r="N234" s="82"/>
      <c r="O234" s="82"/>
    </row>
    <row r="235" spans="1:15" ht="15">
      <c r="A235" s="5" t="s">
        <v>16</v>
      </c>
      <c r="B235" s="21" t="s">
        <v>17</v>
      </c>
      <c r="C235" s="46">
        <f>+C236-C234</f>
        <v>12686</v>
      </c>
      <c r="D235" s="38">
        <f>+D236-D234</f>
        <v>12110</v>
      </c>
      <c r="E235" s="38">
        <f>+E236-E234</f>
        <v>12366</v>
      </c>
      <c r="F235" s="63">
        <f t="shared" si="53"/>
        <v>-4.540438278417158</v>
      </c>
      <c r="G235" s="41">
        <f t="shared" si="53"/>
        <v>2.1139554087530987</v>
      </c>
      <c r="H235" s="80">
        <v>451879</v>
      </c>
      <c r="I235" s="74">
        <v>462285</v>
      </c>
      <c r="J235" s="38">
        <v>496747</v>
      </c>
      <c r="K235" s="44">
        <f t="shared" si="54"/>
        <v>3.7028288546270036</v>
      </c>
      <c r="L235" s="47">
        <f t="shared" si="55"/>
        <v>4.454708675384225</v>
      </c>
      <c r="N235" s="92"/>
      <c r="O235" s="92"/>
    </row>
    <row r="236" spans="1:15" ht="15">
      <c r="A236" s="45"/>
      <c r="B236" s="21" t="s">
        <v>15</v>
      </c>
      <c r="C236" s="46">
        <v>13686</v>
      </c>
      <c r="D236" s="38">
        <v>13236</v>
      </c>
      <c r="E236" s="38">
        <v>13594</v>
      </c>
      <c r="F236" s="63">
        <f t="shared" si="53"/>
        <v>-3.2880315651030223</v>
      </c>
      <c r="G236" s="41">
        <f t="shared" si="53"/>
        <v>2.7047446358416494</v>
      </c>
      <c r="H236" s="80">
        <v>443906</v>
      </c>
      <c r="I236" s="75">
        <v>454674</v>
      </c>
      <c r="J236" s="38">
        <v>484448</v>
      </c>
      <c r="K236" s="44">
        <f t="shared" si="54"/>
        <v>3.8257387825350473</v>
      </c>
      <c r="L236" s="47">
        <f t="shared" si="55"/>
        <v>3.5484281045320447</v>
      </c>
      <c r="N236" s="82"/>
      <c r="O236" s="82"/>
    </row>
    <row r="237" spans="1:15" ht="15">
      <c r="A237" s="27"/>
      <c r="B237" s="28" t="s">
        <v>12</v>
      </c>
      <c r="C237" s="29">
        <f aca="true" t="shared" si="56" ref="C237:E239">+C231+C234</f>
        <v>1596</v>
      </c>
      <c r="D237" s="30">
        <f t="shared" si="56"/>
        <v>1773</v>
      </c>
      <c r="E237" s="30">
        <f t="shared" si="56"/>
        <v>1912</v>
      </c>
      <c r="F237" s="62">
        <f t="shared" si="53"/>
        <v>11.090225563909772</v>
      </c>
      <c r="G237" s="32">
        <f t="shared" si="53"/>
        <v>7.839819514946411</v>
      </c>
      <c r="H237" s="79">
        <v>309505</v>
      </c>
      <c r="I237" s="33">
        <v>347433</v>
      </c>
      <c r="J237" s="30">
        <v>334198</v>
      </c>
      <c r="K237" s="35">
        <f t="shared" si="54"/>
        <v>13.65440622930163</v>
      </c>
      <c r="L237" s="36">
        <f t="shared" si="55"/>
        <v>-6.809367561515453</v>
      </c>
      <c r="N237" s="82"/>
      <c r="O237" s="82"/>
    </row>
    <row r="238" spans="1:15" ht="15">
      <c r="A238" s="22" t="s">
        <v>15</v>
      </c>
      <c r="B238" s="21" t="s">
        <v>14</v>
      </c>
      <c r="C238" s="76">
        <f t="shared" si="56"/>
        <v>21321</v>
      </c>
      <c r="D238" s="38">
        <f t="shared" si="56"/>
        <v>21203</v>
      </c>
      <c r="E238" s="38">
        <f t="shared" si="56"/>
        <v>21522</v>
      </c>
      <c r="F238" s="63">
        <f t="shared" si="53"/>
        <v>-0.5534449603677105</v>
      </c>
      <c r="G238" s="41">
        <f t="shared" si="53"/>
        <v>1.5045040796113796</v>
      </c>
      <c r="H238" s="80">
        <v>420920</v>
      </c>
      <c r="I238" s="42">
        <v>434486</v>
      </c>
      <c r="J238" s="38">
        <v>468335</v>
      </c>
      <c r="K238" s="44">
        <f t="shared" si="54"/>
        <v>4.622940226171245</v>
      </c>
      <c r="L238" s="47">
        <f t="shared" si="55"/>
        <v>4.790584736907524</v>
      </c>
      <c r="N238" s="92"/>
      <c r="O238" s="92"/>
    </row>
    <row r="239" spans="1:15" ht="15">
      <c r="A239" s="5"/>
      <c r="B239" s="52" t="s">
        <v>15</v>
      </c>
      <c r="C239" s="46">
        <f t="shared" si="56"/>
        <v>22917</v>
      </c>
      <c r="D239" s="54">
        <f t="shared" si="56"/>
        <v>22976</v>
      </c>
      <c r="E239" s="54">
        <f t="shared" si="56"/>
        <v>23434</v>
      </c>
      <c r="F239" s="63">
        <f t="shared" si="53"/>
        <v>0.25745080071561954</v>
      </c>
      <c r="G239" s="41">
        <f t="shared" si="53"/>
        <v>1.9933844011142066</v>
      </c>
      <c r="H239" s="81">
        <v>413161</v>
      </c>
      <c r="I239" s="42">
        <v>427768</v>
      </c>
      <c r="J239" s="54">
        <v>457391</v>
      </c>
      <c r="K239" s="44">
        <f t="shared" si="54"/>
        <v>4.935425657310354</v>
      </c>
      <c r="L239" s="47">
        <f t="shared" si="55"/>
        <v>3.9250154289240973</v>
      </c>
      <c r="N239" s="82"/>
      <c r="O239" s="82"/>
    </row>
    <row r="240" spans="1:15" ht="15.75" thickBot="1">
      <c r="A240" s="56" t="s">
        <v>18</v>
      </c>
      <c r="B240" s="57"/>
      <c r="C240" s="57"/>
      <c r="D240" s="57"/>
      <c r="E240" s="57"/>
      <c r="F240" s="57"/>
      <c r="G240" s="58"/>
      <c r="H240" s="58"/>
      <c r="I240" s="58"/>
      <c r="J240" s="58"/>
      <c r="K240" s="57"/>
      <c r="L240" s="59"/>
      <c r="N240" s="82"/>
      <c r="O240" s="82"/>
    </row>
    <row r="241" spans="14:15" ht="15">
      <c r="N241" s="82"/>
      <c r="O241" s="82"/>
    </row>
    <row r="242" spans="1:15" ht="15.75" thickBot="1">
      <c r="A242" s="1" t="s">
        <v>32</v>
      </c>
      <c r="B242" s="1"/>
      <c r="C242" s="1"/>
      <c r="D242" s="6"/>
      <c r="E242" s="6"/>
      <c r="F242" s="6"/>
      <c r="G242" s="42"/>
      <c r="H242" s="77"/>
      <c r="I242" s="42"/>
      <c r="J242" s="42"/>
      <c r="K242" s="1"/>
      <c r="L242" s="1"/>
      <c r="N242" s="82"/>
      <c r="O242" s="82"/>
    </row>
    <row r="243" spans="1:15" ht="15">
      <c r="A243" s="2" t="s">
        <v>50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4"/>
      <c r="N243" s="82"/>
      <c r="O243" s="82"/>
    </row>
    <row r="244" spans="1:15" ht="15">
      <c r="A244" s="5" t="s">
        <v>1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7"/>
      <c r="N244" s="82"/>
      <c r="O244" s="82"/>
    </row>
    <row r="245" spans="1:15" ht="15">
      <c r="A245" s="8"/>
      <c r="B245" s="9" t="s">
        <v>2</v>
      </c>
      <c r="C245" s="10"/>
      <c r="D245" s="11"/>
      <c r="E245" s="11" t="s">
        <v>3</v>
      </c>
      <c r="F245" s="12"/>
      <c r="G245" s="13"/>
      <c r="H245" s="11"/>
      <c r="I245" s="11"/>
      <c r="J245" s="11" t="s">
        <v>4</v>
      </c>
      <c r="K245" s="12"/>
      <c r="L245" s="13"/>
      <c r="N245" s="82"/>
      <c r="O245" s="82"/>
    </row>
    <row r="246" spans="1:15" ht="43.5">
      <c r="A246" s="8"/>
      <c r="B246" s="9" t="s">
        <v>5</v>
      </c>
      <c r="C246" s="14">
        <v>39783</v>
      </c>
      <c r="D246" s="15">
        <v>40148</v>
      </c>
      <c r="E246" s="16">
        <v>40513</v>
      </c>
      <c r="F246" s="17" t="s">
        <v>6</v>
      </c>
      <c r="G246" s="18" t="s">
        <v>7</v>
      </c>
      <c r="H246" s="14">
        <v>39783</v>
      </c>
      <c r="I246" s="15">
        <v>40148</v>
      </c>
      <c r="J246" s="16">
        <v>40513</v>
      </c>
      <c r="K246" s="17" t="s">
        <v>8</v>
      </c>
      <c r="L246" s="60" t="s">
        <v>9</v>
      </c>
      <c r="N246" s="82"/>
      <c r="O246" s="82"/>
    </row>
    <row r="247" spans="1:15" ht="15">
      <c r="A247" s="20" t="s">
        <v>10</v>
      </c>
      <c r="B247" s="21" t="s">
        <v>11</v>
      </c>
      <c r="C247" s="22"/>
      <c r="D247" s="23"/>
      <c r="E247" s="23"/>
      <c r="F247" s="26"/>
      <c r="G247" s="24"/>
      <c r="H247" s="78"/>
      <c r="I247" s="25"/>
      <c r="J247" s="26"/>
      <c r="K247" s="26"/>
      <c r="L247" s="7"/>
      <c r="N247" s="82"/>
      <c r="O247" s="82"/>
    </row>
    <row r="248" spans="1:15" ht="15">
      <c r="A248" s="27"/>
      <c r="B248" s="28" t="s">
        <v>12</v>
      </c>
      <c r="C248" s="29">
        <v>446</v>
      </c>
      <c r="D248" s="30">
        <v>544</v>
      </c>
      <c r="E248" s="30">
        <v>582</v>
      </c>
      <c r="F248" s="62">
        <f aca="true" t="shared" si="57" ref="F248:G256">+((D248/C248)-1)*100</f>
        <v>21.973094170403584</v>
      </c>
      <c r="G248" s="32">
        <f t="shared" si="57"/>
        <v>6.985294117647056</v>
      </c>
      <c r="H248" s="79">
        <v>283333</v>
      </c>
      <c r="I248" s="33">
        <v>420490</v>
      </c>
      <c r="J248" s="30">
        <v>406004</v>
      </c>
      <c r="K248" s="35">
        <f>+(((I248/H248)-1)*100)+1.4</f>
        <v>49.80840989224693</v>
      </c>
      <c r="L248" s="36">
        <f>+(((J248/I248)-1)*100)-3</f>
        <v>-6.445028419225194</v>
      </c>
      <c r="N248" s="82"/>
      <c r="O248" s="82"/>
    </row>
    <row r="249" spans="1:15" ht="15">
      <c r="A249" s="22" t="s">
        <v>13</v>
      </c>
      <c r="B249" s="21" t="s">
        <v>14</v>
      </c>
      <c r="C249" s="46">
        <f>+C250-C248</f>
        <v>17715</v>
      </c>
      <c r="D249" s="38">
        <f>+D250-D248</f>
        <v>17894</v>
      </c>
      <c r="E249" s="38">
        <f>+E250-E248</f>
        <v>18772</v>
      </c>
      <c r="F249" s="63">
        <f t="shared" si="57"/>
        <v>1.010443127293259</v>
      </c>
      <c r="G249" s="41">
        <f t="shared" si="57"/>
        <v>4.90667262769644</v>
      </c>
      <c r="H249" s="80">
        <v>382899</v>
      </c>
      <c r="I249" s="42">
        <v>407460</v>
      </c>
      <c r="J249" s="38">
        <v>432305</v>
      </c>
      <c r="K249" s="44">
        <f aca="true" t="shared" si="58" ref="K249:K256">+(((I249/H249)-1)*100)+1.4</f>
        <v>7.8144852820195325</v>
      </c>
      <c r="L249" s="47">
        <f aca="true" t="shared" si="59" ref="L249:L256">+(((J249/I249)-1)*100)-3</f>
        <v>3.097531045992244</v>
      </c>
      <c r="N249" s="92"/>
      <c r="O249" s="82"/>
    </row>
    <row r="250" spans="1:15" ht="15">
      <c r="A250" s="45"/>
      <c r="B250" s="21" t="s">
        <v>15</v>
      </c>
      <c r="C250" s="46">
        <v>18161</v>
      </c>
      <c r="D250" s="38">
        <v>18438</v>
      </c>
      <c r="E250" s="38">
        <v>19354</v>
      </c>
      <c r="F250" s="63">
        <f t="shared" si="57"/>
        <v>1.5252464071361604</v>
      </c>
      <c r="G250" s="41">
        <f t="shared" si="57"/>
        <v>4.96800086777307</v>
      </c>
      <c r="H250" s="80">
        <v>380454</v>
      </c>
      <c r="I250" s="42">
        <v>407844</v>
      </c>
      <c r="J250" s="38">
        <v>431514</v>
      </c>
      <c r="K250" s="44">
        <f t="shared" si="58"/>
        <v>8.599293475689572</v>
      </c>
      <c r="L250" s="47">
        <f t="shared" si="59"/>
        <v>2.8036896460411436</v>
      </c>
      <c r="N250" s="82"/>
      <c r="O250" s="82"/>
    </row>
    <row r="251" spans="1:15" ht="15">
      <c r="A251" s="48"/>
      <c r="B251" s="28" t="s">
        <v>12</v>
      </c>
      <c r="C251" s="29">
        <v>1348</v>
      </c>
      <c r="D251" s="30">
        <v>1704</v>
      </c>
      <c r="E251" s="30">
        <v>1750</v>
      </c>
      <c r="F251" s="62">
        <f t="shared" si="57"/>
        <v>26.409495548961416</v>
      </c>
      <c r="G251" s="32">
        <f t="shared" si="57"/>
        <v>2.699530516431925</v>
      </c>
      <c r="H251" s="79">
        <v>324111</v>
      </c>
      <c r="I251" s="33">
        <v>475505</v>
      </c>
      <c r="J251" s="30">
        <v>440300</v>
      </c>
      <c r="K251" s="35">
        <f t="shared" si="58"/>
        <v>48.11054052469679</v>
      </c>
      <c r="L251" s="36">
        <f t="shared" si="59"/>
        <v>-10.403707637143665</v>
      </c>
      <c r="N251" s="82"/>
      <c r="O251" s="82"/>
    </row>
    <row r="252" spans="1:15" ht="15">
      <c r="A252" s="5" t="s">
        <v>16</v>
      </c>
      <c r="B252" s="21" t="s">
        <v>17</v>
      </c>
      <c r="C252" s="46">
        <f>+C253-C251</f>
        <v>26549</v>
      </c>
      <c r="D252" s="38">
        <f>+D253-D251</f>
        <v>25780</v>
      </c>
      <c r="E252" s="38">
        <f>+E253-E251</f>
        <v>26489</v>
      </c>
      <c r="F252" s="63">
        <f t="shared" si="57"/>
        <v>-2.896530942785036</v>
      </c>
      <c r="G252" s="41">
        <f t="shared" si="57"/>
        <v>2.750193948797519</v>
      </c>
      <c r="H252" s="80">
        <v>493392</v>
      </c>
      <c r="I252" s="74">
        <v>490546</v>
      </c>
      <c r="J252" s="38">
        <v>525570</v>
      </c>
      <c r="K252" s="44">
        <f t="shared" si="58"/>
        <v>0.8231767033109558</v>
      </c>
      <c r="L252" s="47">
        <f t="shared" si="59"/>
        <v>4.1397993256493875</v>
      </c>
      <c r="N252" s="92"/>
      <c r="O252" s="82"/>
    </row>
    <row r="253" spans="1:15" ht="15">
      <c r="A253" s="45"/>
      <c r="B253" s="21" t="s">
        <v>15</v>
      </c>
      <c r="C253" s="46">
        <v>27897</v>
      </c>
      <c r="D253" s="38">
        <v>27484</v>
      </c>
      <c r="E253" s="38">
        <v>28239</v>
      </c>
      <c r="F253" s="63">
        <f t="shared" si="57"/>
        <v>-1.4804459260852387</v>
      </c>
      <c r="G253" s="41">
        <f t="shared" si="57"/>
        <v>2.747052830737884</v>
      </c>
      <c r="H253" s="80">
        <v>485212</v>
      </c>
      <c r="I253" s="75">
        <v>489613</v>
      </c>
      <c r="J253" s="38">
        <v>520286</v>
      </c>
      <c r="K253" s="44">
        <f t="shared" si="58"/>
        <v>2.3070262071012357</v>
      </c>
      <c r="L253" s="47">
        <f t="shared" si="59"/>
        <v>3.2647437874402856</v>
      </c>
      <c r="N253" s="82"/>
      <c r="O253" s="82"/>
    </row>
    <row r="254" spans="1:15" ht="15">
      <c r="A254" s="27"/>
      <c r="B254" s="28" t="s">
        <v>12</v>
      </c>
      <c r="C254" s="29">
        <f aca="true" t="shared" si="60" ref="C254:E256">+C248+C251</f>
        <v>1794</v>
      </c>
      <c r="D254" s="30">
        <f t="shared" si="60"/>
        <v>2248</v>
      </c>
      <c r="E254" s="30">
        <f t="shared" si="60"/>
        <v>2332</v>
      </c>
      <c r="F254" s="62">
        <f t="shared" si="57"/>
        <v>25.30657748049052</v>
      </c>
      <c r="G254" s="32">
        <f t="shared" si="57"/>
        <v>3.736654804270456</v>
      </c>
      <c r="H254" s="79">
        <v>313973</v>
      </c>
      <c r="I254" s="33">
        <v>462192</v>
      </c>
      <c r="J254" s="30">
        <v>431741</v>
      </c>
      <c r="K254" s="35">
        <f t="shared" si="58"/>
        <v>48.607562433712445</v>
      </c>
      <c r="L254" s="36">
        <f t="shared" si="59"/>
        <v>-9.588387509952575</v>
      </c>
      <c r="N254" s="82"/>
      <c r="O254" s="82"/>
    </row>
    <row r="255" spans="1:15" ht="15">
      <c r="A255" s="22" t="s">
        <v>15</v>
      </c>
      <c r="B255" s="21" t="s">
        <v>14</v>
      </c>
      <c r="C255" s="76">
        <f t="shared" si="60"/>
        <v>44264</v>
      </c>
      <c r="D255" s="38">
        <f t="shared" si="60"/>
        <v>43674</v>
      </c>
      <c r="E255" s="38">
        <f t="shared" si="60"/>
        <v>45261</v>
      </c>
      <c r="F255" s="63">
        <f t="shared" si="57"/>
        <v>-1.332911621181998</v>
      </c>
      <c r="G255" s="41">
        <f t="shared" si="57"/>
        <v>3.6337408984750574</v>
      </c>
      <c r="H255" s="80">
        <v>449171</v>
      </c>
      <c r="I255" s="42">
        <v>456495</v>
      </c>
      <c r="J255" s="38">
        <v>486889</v>
      </c>
      <c r="K255" s="44">
        <f t="shared" si="58"/>
        <v>3.0305594083322327</v>
      </c>
      <c r="L255" s="47">
        <f t="shared" si="59"/>
        <v>3.658123309127162</v>
      </c>
      <c r="N255" s="92"/>
      <c r="O255" s="82"/>
    </row>
    <row r="256" spans="1:15" ht="15">
      <c r="A256" s="5"/>
      <c r="B256" s="52" t="s">
        <v>15</v>
      </c>
      <c r="C256" s="46">
        <f t="shared" si="60"/>
        <v>46058</v>
      </c>
      <c r="D256" s="54">
        <f t="shared" si="60"/>
        <v>45922</v>
      </c>
      <c r="E256" s="54">
        <f t="shared" si="60"/>
        <v>47593</v>
      </c>
      <c r="F256" s="63">
        <f t="shared" si="57"/>
        <v>-0.2952798645186494</v>
      </c>
      <c r="G256" s="41">
        <f t="shared" si="57"/>
        <v>3.638778798832809</v>
      </c>
      <c r="H256" s="81">
        <v>443905</v>
      </c>
      <c r="I256" s="42">
        <v>456774</v>
      </c>
      <c r="J256" s="54">
        <v>484187</v>
      </c>
      <c r="K256" s="44">
        <f t="shared" si="58"/>
        <v>4.299043714308247</v>
      </c>
      <c r="L256" s="47">
        <f t="shared" si="59"/>
        <v>3.0014361588006215</v>
      </c>
      <c r="N256" s="82"/>
      <c r="O256" s="82"/>
    </row>
    <row r="257" spans="1:15" ht="15.75" thickBot="1">
      <c r="A257" s="56" t="s">
        <v>18</v>
      </c>
      <c r="B257" s="57"/>
      <c r="C257" s="57"/>
      <c r="D257" s="57"/>
      <c r="E257" s="57"/>
      <c r="F257" s="57"/>
      <c r="G257" s="58"/>
      <c r="H257" s="58"/>
      <c r="I257" s="58"/>
      <c r="J257" s="58"/>
      <c r="K257" s="57"/>
      <c r="L257" s="59"/>
      <c r="N257" s="82"/>
      <c r="O257" s="82"/>
    </row>
    <row r="258" spans="14:15" ht="15">
      <c r="N258" s="82"/>
      <c r="O258" s="82"/>
    </row>
    <row r="259" spans="1:15" ht="15.75" thickBot="1">
      <c r="A259" s="1" t="s">
        <v>33</v>
      </c>
      <c r="B259" s="1"/>
      <c r="C259" s="1"/>
      <c r="D259" s="6"/>
      <c r="E259" s="6"/>
      <c r="F259" s="6"/>
      <c r="G259" s="42"/>
      <c r="H259" s="77"/>
      <c r="I259" s="42"/>
      <c r="J259" s="42"/>
      <c r="K259" s="1"/>
      <c r="L259" s="1"/>
      <c r="N259" s="82"/>
      <c r="O259" s="82"/>
    </row>
    <row r="260" spans="1:15" ht="15">
      <c r="A260" s="2" t="s">
        <v>51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4"/>
      <c r="N260" s="82"/>
      <c r="O260" s="82"/>
    </row>
    <row r="261" spans="1:15" ht="15">
      <c r="A261" s="5" t="s">
        <v>1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7"/>
      <c r="N261" s="82"/>
      <c r="O261" s="82"/>
    </row>
    <row r="262" spans="1:15" ht="15">
      <c r="A262" s="8"/>
      <c r="B262" s="9" t="s">
        <v>2</v>
      </c>
      <c r="C262" s="10"/>
      <c r="D262" s="11"/>
      <c r="E262" s="11" t="s">
        <v>3</v>
      </c>
      <c r="F262" s="12"/>
      <c r="G262" s="13"/>
      <c r="H262" s="11"/>
      <c r="I262" s="11"/>
      <c r="J262" s="11" t="s">
        <v>4</v>
      </c>
      <c r="K262" s="12"/>
      <c r="L262" s="13"/>
      <c r="N262" s="82"/>
      <c r="O262" s="82"/>
    </row>
    <row r="263" spans="1:15" ht="43.5">
      <c r="A263" s="8"/>
      <c r="B263" s="9" t="s">
        <v>5</v>
      </c>
      <c r="C263" s="14">
        <v>39783</v>
      </c>
      <c r="D263" s="15">
        <v>40148</v>
      </c>
      <c r="E263" s="16">
        <v>40513</v>
      </c>
      <c r="F263" s="17" t="s">
        <v>6</v>
      </c>
      <c r="G263" s="18" t="s">
        <v>7</v>
      </c>
      <c r="H263" s="14">
        <v>39783</v>
      </c>
      <c r="I263" s="15">
        <v>40148</v>
      </c>
      <c r="J263" s="16">
        <v>40513</v>
      </c>
      <c r="K263" s="17" t="s">
        <v>8</v>
      </c>
      <c r="L263" s="60" t="s">
        <v>9</v>
      </c>
      <c r="N263" s="82"/>
      <c r="O263" s="82"/>
    </row>
    <row r="264" spans="1:15" ht="15">
      <c r="A264" s="20" t="s">
        <v>10</v>
      </c>
      <c r="B264" s="21" t="s">
        <v>11</v>
      </c>
      <c r="C264" s="22"/>
      <c r="D264" s="23"/>
      <c r="E264" s="23"/>
      <c r="F264" s="26"/>
      <c r="G264" s="24"/>
      <c r="H264" s="78"/>
      <c r="I264" s="25"/>
      <c r="J264" s="26"/>
      <c r="K264" s="26"/>
      <c r="L264" s="7"/>
      <c r="N264" s="82"/>
      <c r="O264" s="82"/>
    </row>
    <row r="265" spans="1:15" ht="15">
      <c r="A265" s="27"/>
      <c r="B265" s="28" t="s">
        <v>12</v>
      </c>
      <c r="C265" s="29">
        <v>969</v>
      </c>
      <c r="D265" s="30">
        <v>855</v>
      </c>
      <c r="E265" s="30">
        <v>898</v>
      </c>
      <c r="F265" s="62">
        <f aca="true" t="shared" si="61" ref="F265:G273">+((D265/C265)-1)*100</f>
        <v>-11.764705882352944</v>
      </c>
      <c r="G265" s="32">
        <f t="shared" si="61"/>
        <v>5.029239766081872</v>
      </c>
      <c r="H265" s="79">
        <v>174436</v>
      </c>
      <c r="I265" s="33">
        <v>177312</v>
      </c>
      <c r="J265" s="30">
        <v>171353</v>
      </c>
      <c r="K265" s="35">
        <f>+(((I265/H265)-1)*100)+1.4</f>
        <v>3.048742232108047</v>
      </c>
      <c r="L265" s="36">
        <f>+(((J265/I265)-1)*100)-3</f>
        <v>-6.360742645731818</v>
      </c>
      <c r="N265" s="82"/>
      <c r="O265" s="82"/>
    </row>
    <row r="266" spans="1:15" ht="15">
      <c r="A266" s="22" t="s">
        <v>13</v>
      </c>
      <c r="B266" s="21" t="s">
        <v>14</v>
      </c>
      <c r="C266" s="46">
        <f>+C267-C265</f>
        <v>23842</v>
      </c>
      <c r="D266" s="38">
        <f>+D267-D265</f>
        <v>18771</v>
      </c>
      <c r="E266" s="38">
        <f>+E267-E265</f>
        <v>19744</v>
      </c>
      <c r="F266" s="63">
        <f t="shared" si="61"/>
        <v>-21.269188826440732</v>
      </c>
      <c r="G266" s="41">
        <f t="shared" si="61"/>
        <v>5.183527782217245</v>
      </c>
      <c r="H266" s="80">
        <v>226015</v>
      </c>
      <c r="I266" s="42">
        <v>248303</v>
      </c>
      <c r="J266" s="38">
        <v>264169</v>
      </c>
      <c r="K266" s="44">
        <f aca="true" t="shared" si="62" ref="K266:K273">+(((I266/H266)-1)*100)+1.4</f>
        <v>11.261292392097877</v>
      </c>
      <c r="L266" s="47">
        <f aca="true" t="shared" si="63" ref="L266:L273">+(((J266/I266)-1)*100)-3</f>
        <v>3.389773784448849</v>
      </c>
      <c r="N266" s="92"/>
      <c r="O266" s="82"/>
    </row>
    <row r="267" spans="1:15" ht="15">
      <c r="A267" s="45"/>
      <c r="B267" s="21" t="s">
        <v>15</v>
      </c>
      <c r="C267" s="46">
        <v>24811</v>
      </c>
      <c r="D267" s="38">
        <v>19626</v>
      </c>
      <c r="E267" s="38">
        <v>20642</v>
      </c>
      <c r="F267" s="63">
        <f t="shared" si="61"/>
        <v>-20.89798879529241</v>
      </c>
      <c r="G267" s="41">
        <f t="shared" si="61"/>
        <v>5.176806277387147</v>
      </c>
      <c r="H267" s="80">
        <v>224001</v>
      </c>
      <c r="I267" s="42">
        <v>245210</v>
      </c>
      <c r="J267" s="38">
        <v>260131</v>
      </c>
      <c r="K267" s="44">
        <f t="shared" si="62"/>
        <v>10.868261302404902</v>
      </c>
      <c r="L267" s="47">
        <f t="shared" si="63"/>
        <v>3.0849883773092417</v>
      </c>
      <c r="N267" s="82"/>
      <c r="O267" s="82"/>
    </row>
    <row r="268" spans="1:15" ht="15">
      <c r="A268" s="48"/>
      <c r="B268" s="28" t="s">
        <v>12</v>
      </c>
      <c r="C268" s="29">
        <v>1671</v>
      </c>
      <c r="D268" s="30">
        <v>1639</v>
      </c>
      <c r="E268" s="30">
        <v>1905</v>
      </c>
      <c r="F268" s="62">
        <f t="shared" si="61"/>
        <v>-1.91502094554159</v>
      </c>
      <c r="G268" s="32">
        <f t="shared" si="61"/>
        <v>16.229408175716898</v>
      </c>
      <c r="H268" s="79">
        <v>209291</v>
      </c>
      <c r="I268" s="33">
        <v>218026</v>
      </c>
      <c r="J268" s="30">
        <v>231249</v>
      </c>
      <c r="K268" s="35">
        <f t="shared" si="62"/>
        <v>5.573614727819164</v>
      </c>
      <c r="L268" s="36">
        <f t="shared" si="63"/>
        <v>3.0648729967985426</v>
      </c>
      <c r="N268" s="82"/>
      <c r="O268" s="82"/>
    </row>
    <row r="269" spans="1:15" ht="15">
      <c r="A269" s="5" t="s">
        <v>16</v>
      </c>
      <c r="B269" s="21" t="s">
        <v>17</v>
      </c>
      <c r="C269" s="46">
        <f>+C270-C268</f>
        <v>34867</v>
      </c>
      <c r="D269" s="38">
        <f>+D270-D268</f>
        <v>27853</v>
      </c>
      <c r="E269" s="38">
        <f>+E270-E268</f>
        <v>30926</v>
      </c>
      <c r="F269" s="63">
        <f t="shared" si="61"/>
        <v>-20.11644248142943</v>
      </c>
      <c r="G269" s="41">
        <f t="shared" si="61"/>
        <v>11.03292284493591</v>
      </c>
      <c r="H269" s="80">
        <v>259431</v>
      </c>
      <c r="I269" s="74">
        <v>274060</v>
      </c>
      <c r="J269" s="38">
        <v>294624</v>
      </c>
      <c r="K269" s="44">
        <f t="shared" si="62"/>
        <v>7.038878931199431</v>
      </c>
      <c r="L269" s="47">
        <f t="shared" si="63"/>
        <v>4.503466394220237</v>
      </c>
      <c r="N269" s="92"/>
      <c r="O269" s="82"/>
    </row>
    <row r="270" spans="1:15" ht="15">
      <c r="A270" s="45"/>
      <c r="B270" s="21" t="s">
        <v>15</v>
      </c>
      <c r="C270" s="46">
        <v>36538</v>
      </c>
      <c r="D270" s="38">
        <v>29492</v>
      </c>
      <c r="E270" s="38">
        <v>32831</v>
      </c>
      <c r="F270" s="63">
        <f t="shared" si="61"/>
        <v>-19.28403306147025</v>
      </c>
      <c r="G270" s="41">
        <f t="shared" si="61"/>
        <v>11.32171436321714</v>
      </c>
      <c r="H270" s="80">
        <v>257138</v>
      </c>
      <c r="I270" s="75">
        <v>270946</v>
      </c>
      <c r="J270" s="38">
        <v>290947</v>
      </c>
      <c r="K270" s="44">
        <f t="shared" si="62"/>
        <v>6.769879208829497</v>
      </c>
      <c r="L270" s="47">
        <f t="shared" si="63"/>
        <v>4.381913739269086</v>
      </c>
      <c r="N270" s="82"/>
      <c r="O270" s="82"/>
    </row>
    <row r="271" spans="1:15" ht="15">
      <c r="A271" s="27"/>
      <c r="B271" s="28" t="s">
        <v>12</v>
      </c>
      <c r="C271" s="29">
        <f aca="true" t="shared" si="64" ref="C271:E273">+C265+C268</f>
        <v>2640</v>
      </c>
      <c r="D271" s="30">
        <f t="shared" si="64"/>
        <v>2494</v>
      </c>
      <c r="E271" s="30">
        <f t="shared" si="64"/>
        <v>2803</v>
      </c>
      <c r="F271" s="62">
        <f t="shared" si="61"/>
        <v>-5.530303030303029</v>
      </c>
      <c r="G271" s="32">
        <f t="shared" si="61"/>
        <v>12.389735364875708</v>
      </c>
      <c r="H271" s="79">
        <v>196498</v>
      </c>
      <c r="I271" s="33">
        <v>204068</v>
      </c>
      <c r="J271" s="30">
        <v>212060</v>
      </c>
      <c r="K271" s="35">
        <f t="shared" si="62"/>
        <v>5.252456513552305</v>
      </c>
      <c r="L271" s="36">
        <f t="shared" si="63"/>
        <v>0.916341611619667</v>
      </c>
      <c r="N271" s="82"/>
      <c r="O271" s="82"/>
    </row>
    <row r="272" spans="1:15" ht="15">
      <c r="A272" s="22" t="s">
        <v>15</v>
      </c>
      <c r="B272" s="21" t="s">
        <v>14</v>
      </c>
      <c r="C272" s="76">
        <f t="shared" si="64"/>
        <v>58709</v>
      </c>
      <c r="D272" s="38">
        <f t="shared" si="64"/>
        <v>46624</v>
      </c>
      <c r="E272" s="38">
        <f t="shared" si="64"/>
        <v>50670</v>
      </c>
      <c r="F272" s="63">
        <f t="shared" si="61"/>
        <v>-20.584578173704205</v>
      </c>
      <c r="G272" s="41">
        <f t="shared" si="61"/>
        <v>8.67793411118738</v>
      </c>
      <c r="H272" s="80">
        <v>245861</v>
      </c>
      <c r="I272" s="42">
        <v>263690</v>
      </c>
      <c r="J272" s="38">
        <v>282758</v>
      </c>
      <c r="K272" s="44">
        <f t="shared" si="62"/>
        <v>8.651658457421062</v>
      </c>
      <c r="L272" s="47">
        <f t="shared" si="63"/>
        <v>4.231218476241041</v>
      </c>
      <c r="N272" s="92"/>
      <c r="O272" s="82"/>
    </row>
    <row r="273" spans="1:15" ht="15">
      <c r="A273" s="5"/>
      <c r="B273" s="52" t="s">
        <v>15</v>
      </c>
      <c r="C273" s="46">
        <f t="shared" si="64"/>
        <v>61349</v>
      </c>
      <c r="D273" s="54">
        <f t="shared" si="64"/>
        <v>49118</v>
      </c>
      <c r="E273" s="54">
        <f t="shared" si="64"/>
        <v>53473</v>
      </c>
      <c r="F273" s="63">
        <f t="shared" si="61"/>
        <v>-19.93675528533473</v>
      </c>
      <c r="G273" s="41">
        <f t="shared" si="61"/>
        <v>8.86640335518547</v>
      </c>
      <c r="H273" s="81">
        <v>243737</v>
      </c>
      <c r="I273" s="42">
        <v>260663</v>
      </c>
      <c r="J273" s="54">
        <v>279052</v>
      </c>
      <c r="K273" s="44">
        <f t="shared" si="62"/>
        <v>8.34437036641955</v>
      </c>
      <c r="L273" s="47">
        <f t="shared" si="63"/>
        <v>4.054702815512748</v>
      </c>
      <c r="N273" s="82"/>
      <c r="O273" s="82"/>
    </row>
    <row r="274" spans="1:15" ht="15.75" thickBot="1">
      <c r="A274" s="56" t="s">
        <v>18</v>
      </c>
      <c r="B274" s="57"/>
      <c r="C274" s="57"/>
      <c r="D274" s="57"/>
      <c r="E274" s="57"/>
      <c r="F274" s="57"/>
      <c r="G274" s="58"/>
      <c r="H274" s="58"/>
      <c r="I274" s="58"/>
      <c r="J274" s="58"/>
      <c r="K274" s="57"/>
      <c r="L274" s="59"/>
      <c r="N274" s="82"/>
      <c r="O274" s="82"/>
    </row>
    <row r="275" spans="14:15" ht="15">
      <c r="N275" s="82"/>
      <c r="O275" s="82"/>
    </row>
    <row r="276" spans="1:15" ht="15.75" thickBot="1">
      <c r="A276" s="1" t="s">
        <v>34</v>
      </c>
      <c r="B276" s="1"/>
      <c r="C276" s="1"/>
      <c r="D276" s="6"/>
      <c r="E276" s="6"/>
      <c r="F276" s="6"/>
      <c r="G276" s="42"/>
      <c r="H276" s="77"/>
      <c r="I276" s="42"/>
      <c r="J276" s="42"/>
      <c r="K276" s="1"/>
      <c r="L276" s="1"/>
      <c r="N276" s="82"/>
      <c r="O276" s="82"/>
    </row>
    <row r="277" spans="1:15" ht="15">
      <c r="A277" s="2" t="s">
        <v>52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4"/>
      <c r="N277" s="82"/>
      <c r="O277" s="82"/>
    </row>
    <row r="278" spans="1:15" ht="15">
      <c r="A278" s="5" t="s">
        <v>1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7"/>
      <c r="N278" s="82"/>
      <c r="O278" s="82"/>
    </row>
    <row r="279" spans="1:15" ht="15">
      <c r="A279" s="8"/>
      <c r="B279" s="9" t="s">
        <v>2</v>
      </c>
      <c r="C279" s="10"/>
      <c r="D279" s="11"/>
      <c r="E279" s="11" t="s">
        <v>3</v>
      </c>
      <c r="F279" s="12"/>
      <c r="G279" s="13"/>
      <c r="H279" s="11"/>
      <c r="I279" s="11"/>
      <c r="J279" s="11" t="s">
        <v>4</v>
      </c>
      <c r="K279" s="12"/>
      <c r="L279" s="13"/>
      <c r="N279" s="82"/>
      <c r="O279" s="82"/>
    </row>
    <row r="280" spans="1:15" ht="43.5">
      <c r="A280" s="8"/>
      <c r="B280" s="9" t="s">
        <v>5</v>
      </c>
      <c r="C280" s="14">
        <v>39783</v>
      </c>
      <c r="D280" s="15">
        <v>40148</v>
      </c>
      <c r="E280" s="16">
        <v>40513</v>
      </c>
      <c r="F280" s="17" t="s">
        <v>6</v>
      </c>
      <c r="G280" s="18" t="s">
        <v>7</v>
      </c>
      <c r="H280" s="14">
        <v>39783</v>
      </c>
      <c r="I280" s="15">
        <v>40148</v>
      </c>
      <c r="J280" s="16">
        <v>40513</v>
      </c>
      <c r="K280" s="17" t="s">
        <v>8</v>
      </c>
      <c r="L280" s="60" t="s">
        <v>9</v>
      </c>
      <c r="N280" s="82"/>
      <c r="O280" s="82"/>
    </row>
    <row r="281" spans="1:15" ht="15">
      <c r="A281" s="20" t="s">
        <v>10</v>
      </c>
      <c r="B281" s="21" t="s">
        <v>11</v>
      </c>
      <c r="C281" s="22"/>
      <c r="D281" s="23"/>
      <c r="E281" s="23"/>
      <c r="F281" s="26"/>
      <c r="G281" s="24"/>
      <c r="H281" s="78"/>
      <c r="I281" s="25"/>
      <c r="J281" s="26"/>
      <c r="K281" s="26"/>
      <c r="L281" s="7"/>
      <c r="N281" s="82"/>
      <c r="O281" s="82"/>
    </row>
    <row r="282" spans="1:15" ht="15">
      <c r="A282" s="27"/>
      <c r="B282" s="28" t="s">
        <v>12</v>
      </c>
      <c r="C282" s="29">
        <v>92346</v>
      </c>
      <c r="D282" s="30">
        <v>106152</v>
      </c>
      <c r="E282" s="30">
        <v>119553</v>
      </c>
      <c r="F282" s="62">
        <f aca="true" t="shared" si="65" ref="F282:G290">+((D282/C282)-1)*100</f>
        <v>14.95029562731467</v>
      </c>
      <c r="G282" s="32">
        <f t="shared" si="65"/>
        <v>12.62434998869546</v>
      </c>
      <c r="H282" s="79">
        <v>239338</v>
      </c>
      <c r="I282" s="33">
        <v>300013</v>
      </c>
      <c r="J282" s="30">
        <v>284600</v>
      </c>
      <c r="K282" s="35">
        <f>+(((I282/H282)-1)*100)+1.4</f>
        <v>26.751176996548807</v>
      </c>
      <c r="L282" s="36">
        <f>+(((J282/I282)-1)*100)-3</f>
        <v>-8.13744404409142</v>
      </c>
      <c r="N282" s="82"/>
      <c r="O282" s="82"/>
    </row>
    <row r="283" spans="1:15" ht="15">
      <c r="A283" s="22" t="s">
        <v>13</v>
      </c>
      <c r="B283" s="21" t="s">
        <v>14</v>
      </c>
      <c r="C283" s="46">
        <f>+C284-C282</f>
        <v>1469779</v>
      </c>
      <c r="D283" s="38">
        <f>+D284-D282</f>
        <v>1515164</v>
      </c>
      <c r="E283" s="38">
        <f>+E284-E282</f>
        <v>1623722</v>
      </c>
      <c r="F283" s="63">
        <f t="shared" si="65"/>
        <v>3.0878791981651554</v>
      </c>
      <c r="G283" s="41">
        <f t="shared" si="65"/>
        <v>7.164768962303758</v>
      </c>
      <c r="H283" s="80">
        <v>394885</v>
      </c>
      <c r="I283" s="42">
        <v>410351</v>
      </c>
      <c r="J283" s="38">
        <v>436299</v>
      </c>
      <c r="K283" s="44">
        <f aca="true" t="shared" si="66" ref="K283:K290">+(((I283/H283)-1)*100)+1.4</f>
        <v>5.316583309064658</v>
      </c>
      <c r="L283" s="47">
        <f aca="true" t="shared" si="67" ref="L283:L290">+(((J283/I283)-1)*100)-3</f>
        <v>3.323367068680219</v>
      </c>
      <c r="N283" s="92"/>
      <c r="O283" s="82"/>
    </row>
    <row r="284" spans="1:15" ht="15">
      <c r="A284" s="45"/>
      <c r="B284" s="21" t="s">
        <v>15</v>
      </c>
      <c r="C284" s="46">
        <v>1562125</v>
      </c>
      <c r="D284" s="38">
        <v>1621316</v>
      </c>
      <c r="E284" s="38">
        <v>1743275</v>
      </c>
      <c r="F284" s="63">
        <f t="shared" si="65"/>
        <v>3.789133392014077</v>
      </c>
      <c r="G284" s="41">
        <f t="shared" si="65"/>
        <v>7.522222688235969</v>
      </c>
      <c r="H284" s="80">
        <v>385690</v>
      </c>
      <c r="I284" s="42">
        <v>403127</v>
      </c>
      <c r="J284" s="38">
        <v>425896</v>
      </c>
      <c r="K284" s="44">
        <f t="shared" si="66"/>
        <v>5.920988358526278</v>
      </c>
      <c r="L284" s="47">
        <f t="shared" si="67"/>
        <v>2.6480960094461574</v>
      </c>
      <c r="N284" s="82"/>
      <c r="O284" s="82"/>
    </row>
    <row r="285" spans="1:15" ht="15">
      <c r="A285" s="48"/>
      <c r="B285" s="28" t="s">
        <v>12</v>
      </c>
      <c r="C285" s="29">
        <v>194965</v>
      </c>
      <c r="D285" s="30">
        <v>227478</v>
      </c>
      <c r="E285" s="30">
        <v>245842</v>
      </c>
      <c r="F285" s="62">
        <f t="shared" si="65"/>
        <v>16.676326520144634</v>
      </c>
      <c r="G285" s="32">
        <f t="shared" si="65"/>
        <v>8.07286858509395</v>
      </c>
      <c r="H285" s="79">
        <v>312498</v>
      </c>
      <c r="I285" s="33">
        <v>357235</v>
      </c>
      <c r="J285" s="30">
        <v>355373</v>
      </c>
      <c r="K285" s="35">
        <f t="shared" si="66"/>
        <v>15.715931621962385</v>
      </c>
      <c r="L285" s="36">
        <f t="shared" si="67"/>
        <v>-3.521225523814861</v>
      </c>
      <c r="N285" s="82"/>
      <c r="O285" s="82"/>
    </row>
    <row r="286" spans="1:15" ht="15">
      <c r="A286" s="5" t="s">
        <v>16</v>
      </c>
      <c r="B286" s="21" t="s">
        <v>17</v>
      </c>
      <c r="C286" s="46">
        <f>+C287-C285</f>
        <v>2265705</v>
      </c>
      <c r="D286" s="38">
        <f>+D287-D285</f>
        <v>2254708</v>
      </c>
      <c r="E286" s="38">
        <f>+E287-E285</f>
        <v>2431191</v>
      </c>
      <c r="F286" s="63">
        <f t="shared" si="65"/>
        <v>-0.48536768908573613</v>
      </c>
      <c r="G286" s="41">
        <f t="shared" si="65"/>
        <v>7.827310676149635</v>
      </c>
      <c r="H286" s="80">
        <v>468946</v>
      </c>
      <c r="I286" s="74">
        <v>478529</v>
      </c>
      <c r="J286" s="38">
        <v>515230</v>
      </c>
      <c r="K286" s="44">
        <f t="shared" si="66"/>
        <v>3.4435188699764905</v>
      </c>
      <c r="L286" s="47">
        <f t="shared" si="67"/>
        <v>4.669545628373631</v>
      </c>
      <c r="N286" s="92"/>
      <c r="O286" s="82"/>
    </row>
    <row r="287" spans="1:15" ht="15">
      <c r="A287" s="45"/>
      <c r="B287" s="21" t="s">
        <v>15</v>
      </c>
      <c r="C287" s="46">
        <v>2460670</v>
      </c>
      <c r="D287" s="38">
        <v>2482186</v>
      </c>
      <c r="E287" s="38">
        <v>2677033</v>
      </c>
      <c r="F287" s="63">
        <f t="shared" si="65"/>
        <v>0.8743959978379845</v>
      </c>
      <c r="G287" s="41">
        <f t="shared" si="65"/>
        <v>7.849814639193031</v>
      </c>
      <c r="H287" s="80">
        <v>456550</v>
      </c>
      <c r="I287" s="75">
        <v>467413</v>
      </c>
      <c r="J287" s="38">
        <v>500550</v>
      </c>
      <c r="K287" s="44">
        <f t="shared" si="66"/>
        <v>3.7793669915671777</v>
      </c>
      <c r="L287" s="47">
        <f t="shared" si="67"/>
        <v>4.089447661917836</v>
      </c>
      <c r="N287" s="82"/>
      <c r="O287" s="82"/>
    </row>
    <row r="288" spans="1:15" ht="15">
      <c r="A288" s="27"/>
      <c r="B288" s="28" t="s">
        <v>12</v>
      </c>
      <c r="C288" s="29">
        <f aca="true" t="shared" si="68" ref="C288:E290">+C282+C285</f>
        <v>287311</v>
      </c>
      <c r="D288" s="30">
        <f t="shared" si="68"/>
        <v>333630</v>
      </c>
      <c r="E288" s="30">
        <f t="shared" si="68"/>
        <v>365395</v>
      </c>
      <c r="F288" s="62">
        <f t="shared" si="65"/>
        <v>16.121554691605965</v>
      </c>
      <c r="G288" s="32">
        <f t="shared" si="65"/>
        <v>9.521026286604917</v>
      </c>
      <c r="H288" s="79">
        <v>288983</v>
      </c>
      <c r="I288" s="33">
        <v>339029</v>
      </c>
      <c r="J288" s="30">
        <v>332217</v>
      </c>
      <c r="K288" s="35">
        <f t="shared" si="66"/>
        <v>18.717973721637613</v>
      </c>
      <c r="L288" s="36">
        <f t="shared" si="67"/>
        <v>-5.009267643770885</v>
      </c>
      <c r="N288" s="82"/>
      <c r="O288" s="82"/>
    </row>
    <row r="289" spans="1:15" ht="15">
      <c r="A289" s="22" t="s">
        <v>15</v>
      </c>
      <c r="B289" s="21" t="s">
        <v>14</v>
      </c>
      <c r="C289" s="76">
        <f t="shared" si="68"/>
        <v>3735484</v>
      </c>
      <c r="D289" s="38">
        <f t="shared" si="68"/>
        <v>3769872</v>
      </c>
      <c r="E289" s="38">
        <f t="shared" si="68"/>
        <v>4054913</v>
      </c>
      <c r="F289" s="63">
        <f t="shared" si="65"/>
        <v>0.9205768248505386</v>
      </c>
      <c r="G289" s="41">
        <f t="shared" si="65"/>
        <v>7.561025944647448</v>
      </c>
      <c r="H289" s="80">
        <v>439806</v>
      </c>
      <c r="I289" s="42">
        <v>451127</v>
      </c>
      <c r="J289" s="38">
        <v>483624</v>
      </c>
      <c r="K289" s="44">
        <f t="shared" si="66"/>
        <v>3.9740894849092476</v>
      </c>
      <c r="L289" s="47">
        <f t="shared" si="67"/>
        <v>4.2035147530518095</v>
      </c>
      <c r="N289" s="92"/>
      <c r="O289" s="82"/>
    </row>
    <row r="290" spans="1:15" ht="15">
      <c r="A290" s="5"/>
      <c r="B290" s="52" t="s">
        <v>15</v>
      </c>
      <c r="C290" s="46">
        <f t="shared" si="68"/>
        <v>4022795</v>
      </c>
      <c r="D290" s="54">
        <f t="shared" si="68"/>
        <v>4103502</v>
      </c>
      <c r="E290" s="54">
        <f t="shared" si="68"/>
        <v>4420308</v>
      </c>
      <c r="F290" s="63">
        <f t="shared" si="65"/>
        <v>2.0062419288082056</v>
      </c>
      <c r="G290" s="41">
        <f t="shared" si="65"/>
        <v>7.720381274335919</v>
      </c>
      <c r="H290" s="81">
        <v>429034</v>
      </c>
      <c r="I290" s="42">
        <v>442013</v>
      </c>
      <c r="J290" s="54">
        <v>471108</v>
      </c>
      <c r="K290" s="44">
        <f t="shared" si="66"/>
        <v>4.425168168490144</v>
      </c>
      <c r="L290" s="47">
        <f t="shared" si="67"/>
        <v>3.582385585944306</v>
      </c>
      <c r="N290" s="82"/>
      <c r="O290" s="82"/>
    </row>
    <row r="291" spans="1:15" ht="15.75" thickBot="1">
      <c r="A291" s="56" t="s">
        <v>18</v>
      </c>
      <c r="B291" s="57"/>
      <c r="C291" s="57"/>
      <c r="D291" s="57"/>
      <c r="E291" s="57"/>
      <c r="F291" s="57"/>
      <c r="G291" s="58"/>
      <c r="H291" s="58"/>
      <c r="I291" s="58"/>
      <c r="J291" s="58"/>
      <c r="K291" s="57"/>
      <c r="L291" s="59"/>
      <c r="N291" s="82"/>
      <c r="O291" s="82"/>
    </row>
  </sheetData>
  <sheetProtection/>
  <mergeCells count="1">
    <mergeCell ref="A1:L1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PolitCorvalan</dc:creator>
  <cp:keywords/>
  <dc:description/>
  <cp:lastModifiedBy> </cp:lastModifiedBy>
  <dcterms:created xsi:type="dcterms:W3CDTF">2011-04-14T22:03:10Z</dcterms:created>
  <dcterms:modified xsi:type="dcterms:W3CDTF">2011-04-18T14:20:09Z</dcterms:modified>
  <cp:category/>
  <cp:version/>
  <cp:contentType/>
  <cp:contentStatus/>
</cp:coreProperties>
</file>