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20730" windowHeight="9480" activeTab="3"/>
  </bookViews>
  <sheets>
    <sheet name="Septiembre 2013" sheetId="1" r:id="rId1"/>
    <sheet name="Agosto 2013" sheetId="2" r:id="rId2"/>
    <sheet name="Octubre 2013" sheetId="3" r:id="rId3"/>
    <sheet name="Noviembre 2013" sheetId="4" r:id="rId4"/>
  </sheets>
  <definedNames/>
  <calcPr fullCalcOnLoad="1"/>
</workbook>
</file>

<file path=xl/sharedStrings.xml><?xml version="1.0" encoding="utf-8"?>
<sst xmlns="http://schemas.openxmlformats.org/spreadsheetml/2006/main" count="94" uniqueCount="56">
  <si>
    <t>USD/tonelada</t>
  </si>
  <si>
    <t>Item</t>
  </si>
  <si>
    <t>Valor (USD/ton)</t>
  </si>
  <si>
    <t>Costo importación en USD/ton</t>
  </si>
  <si>
    <r>
      <t>Tipo de cambio ($/USD)</t>
    </r>
    <r>
      <rPr>
        <vertAlign val="superscript"/>
        <sz val="11"/>
        <color indexed="8"/>
        <rFont val="Calibri"/>
        <family val="2"/>
      </rPr>
      <t>4</t>
    </r>
  </si>
  <si>
    <t>Costo importación en $/ton</t>
  </si>
  <si>
    <r>
      <t>Precio efectivamente pagado por agricultores (USD/ton)</t>
    </r>
    <r>
      <rPr>
        <vertAlign val="superscript"/>
        <sz val="11"/>
        <color indexed="8"/>
        <rFont val="Calibri"/>
        <family val="2"/>
      </rPr>
      <t>5</t>
    </r>
  </si>
  <si>
    <r>
      <t>Precio efectivamente pagado por agricultores ($/ton)</t>
    </r>
    <r>
      <rPr>
        <vertAlign val="superscript"/>
        <sz val="11"/>
        <color indexed="8"/>
        <rFont val="Calibri"/>
        <family val="2"/>
      </rPr>
      <t>5</t>
    </r>
  </si>
  <si>
    <t>Fuente: elaborado por Odepa con información de Servicio Nacional de Aduanas, estudios, empresas de transporte y distribuidores de insumos</t>
  </si>
  <si>
    <t>Imprevistos (2,5%)</t>
  </si>
  <si>
    <r>
      <t>Otros costos asociados a proceso de importación (4,8%)</t>
    </r>
    <r>
      <rPr>
        <vertAlign val="superscript"/>
        <sz val="11"/>
        <color indexed="8"/>
        <rFont val="Calibri"/>
        <family val="2"/>
      </rPr>
      <t>2</t>
    </r>
  </si>
  <si>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>Incluye: servicios portuarios, bodegaje, transporte, ensacado y gastos de internación. Fuente: estudio de diagnóstico de mercado y estudio de la cadena de comercialización de fertilizantes en Chile. ASAGRIN Ltda.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</si>
  <si>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Fuente: empresas de transporte</t>
    </r>
  </si>
  <si>
    <t>Merma estimada (2 %)</t>
  </si>
  <si>
    <r>
      <t>Flete Valparaíso-Santiago</t>
    </r>
    <r>
      <rPr>
        <vertAlign val="superscript"/>
        <sz val="11"/>
        <color indexed="8"/>
        <rFont val="Calibri"/>
        <family val="2"/>
      </rPr>
      <t>3</t>
    </r>
  </si>
  <si>
    <r>
      <t>Arancel</t>
    </r>
    <r>
      <rPr>
        <vertAlign val="superscript"/>
        <sz val="11"/>
        <color indexed="8"/>
        <rFont val="Calibri"/>
        <family val="2"/>
      </rPr>
      <t>6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</si>
  <si>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agosto de 2013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</si>
  <si>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agosto de 2013.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</si>
  <si>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Rango de precios promedio sin IVA pagado por agricultores  en el mes de agosto de 2013 en zona central del país. Fuente: distribuidores de insumos de zona central del país</t>
    </r>
  </si>
  <si>
    <t>Estimación costo de importación de superfosfato triple, promedio mes de agosto de 2013</t>
  </si>
  <si>
    <r>
      <t xml:space="preserve">Valor CIF promedio mes de Agosto </t>
    </r>
    <r>
      <rPr>
        <vertAlign val="superscript"/>
        <sz val="11"/>
        <color indexed="8"/>
        <rFont val="Calibri"/>
        <family val="2"/>
      </rPr>
      <t>1</t>
    </r>
  </si>
  <si>
    <t>304.000 - 385.000</t>
  </si>
  <si>
    <t>593,05 - 751,07</t>
  </si>
  <si>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De los orígenes de donde se importó superfosfato triple en agosto de 2013, ninguno paga de arancel</t>
    </r>
  </si>
  <si>
    <t>Estimación costo de importación de superfosfato triple, promedio mes de septiembre de 2013</t>
  </si>
  <si>
    <r>
      <t xml:space="preserve">Valor CIF promedio mes de Septiembre </t>
    </r>
    <r>
      <rPr>
        <vertAlign val="superscript"/>
        <sz val="11"/>
        <color indexed="8"/>
        <rFont val="Calibri"/>
        <family val="2"/>
      </rPr>
      <t>1</t>
    </r>
  </si>
  <si>
    <r>
      <t>Otros costos asociados a proceso de importación (4,8%)</t>
    </r>
    <r>
      <rPr>
        <vertAlign val="superscript"/>
        <sz val="11"/>
        <color indexed="8"/>
        <rFont val="Calibri"/>
        <family val="2"/>
      </rPr>
      <t>2</t>
    </r>
  </si>
  <si>
    <r>
      <t>Flete Valparaíso-Santiago</t>
    </r>
    <r>
      <rPr>
        <vertAlign val="superscript"/>
        <sz val="11"/>
        <color indexed="8"/>
        <rFont val="Calibri"/>
        <family val="2"/>
      </rPr>
      <t>3</t>
    </r>
  </si>
  <si>
    <r>
      <t>Arancel</t>
    </r>
    <r>
      <rPr>
        <vertAlign val="superscript"/>
        <sz val="11"/>
        <color indexed="8"/>
        <rFont val="Calibri"/>
        <family val="2"/>
      </rPr>
      <t>6</t>
    </r>
  </si>
  <si>
    <r>
      <t>Tipo de cambio ($/USD)</t>
    </r>
    <r>
      <rPr>
        <vertAlign val="superscript"/>
        <sz val="11"/>
        <color indexed="8"/>
        <rFont val="Calibri"/>
        <family val="2"/>
      </rPr>
      <t>4</t>
    </r>
  </si>
  <si>
    <r>
      <t>Precio efectivamente pagado por agricultores (USD/ton)</t>
    </r>
    <r>
      <rPr>
        <vertAlign val="superscript"/>
        <sz val="11"/>
        <color indexed="8"/>
        <rFont val="Calibri"/>
        <family val="2"/>
      </rPr>
      <t>5</t>
    </r>
  </si>
  <si>
    <t>604,48 - 713,48</t>
  </si>
  <si>
    <r>
      <t>Precio efectivamente pagado por agricultores ($/ton)</t>
    </r>
    <r>
      <rPr>
        <vertAlign val="superscript"/>
        <sz val="11"/>
        <color indexed="8"/>
        <rFont val="Calibri"/>
        <family val="2"/>
      </rPr>
      <t>5</t>
    </r>
  </si>
  <si>
    <t>305.000 - 360.000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</si>
  <si>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septiembre de 2013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</si>
  <si>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>Incluye: servicios portuarios, bodegaje, transporte, ensacado y gastos de internación. Fuente: estudio de diagnóstico de mercado y estudio de la cadena de comercialización de fertilizantes en Chile. ASAGRIN Ltda.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</si>
  <si>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Fuente: empresas de transporte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</si>
  <si>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septiembre de 2013.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</si>
  <si>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Rango de precios promedio sin IVA pagado por agricultores  en el mes de septiembre de 2013 en zona central del país. Fuente: distribuidores de insumos de zona central del país</t>
    </r>
  </si>
  <si>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De los orígenes de donde se importó superfosfato triple en septiembre de 2013, ninguno paga de arancel</t>
    </r>
  </si>
  <si>
    <t>Estimación costo de importación de superfosfato triple, promedio mes de octubre de 2013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</si>
  <si>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octubre de 2013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</si>
  <si>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octubre de 2013.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</si>
  <si>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Rango de precios promedio sin IVA pagado por agricultores  en el mes de octubre de 2013 en zona central del país. Fuente: distribuidores de insumos de zona central del país</t>
    </r>
  </si>
  <si>
    <r>
      <t xml:space="preserve">Valor CIF promedio mes de Octubre </t>
    </r>
    <r>
      <rPr>
        <vertAlign val="superscript"/>
        <sz val="11"/>
        <color indexed="8"/>
        <rFont val="Calibri"/>
        <family val="2"/>
      </rPr>
      <t>1</t>
    </r>
  </si>
  <si>
    <t>305.000 - 412.038</t>
  </si>
  <si>
    <t>609,01 - 822,74</t>
  </si>
  <si>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De los orígenes de donde se importó superfosfato triple en octubre de 2013, ninguno paga de arancel</t>
    </r>
  </si>
  <si>
    <r>
      <t xml:space="preserve">Valor CIF promedio mes de Noviembre </t>
    </r>
    <r>
      <rPr>
        <vertAlign val="superscript"/>
        <sz val="11"/>
        <color indexed="8"/>
        <rFont val="Calibri"/>
        <family val="2"/>
      </rPr>
      <t>1</t>
    </r>
  </si>
  <si>
    <t>Estimación costo de importación de superfosfato triple, promedio mes de Noviembre de 2013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</si>
  <si>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noviembre de 2013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</si>
  <si>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noviembre de 2013. Fuente: Odepa</t>
    </r>
  </si>
  <si>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De los orígenes de donde se importó superfosfato triple en noviembre de 2013, ninguno paga de arancel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</si>
  <si>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noviembre de 2013 en distribuidores de Santiago. Fuente: distribuidores de insumos de Santiago</t>
    </r>
  </si>
  <si>
    <r>
      <t>Precio promedio de lista en Santiago (USD/ton)</t>
    </r>
    <r>
      <rPr>
        <vertAlign val="superscript"/>
        <sz val="11"/>
        <color indexed="8"/>
        <rFont val="Calibri"/>
        <family val="2"/>
      </rPr>
      <t>5</t>
    </r>
  </si>
  <si>
    <r>
      <t>Precio promedio de lista en Santiago ($/ton)</t>
    </r>
    <r>
      <rPr>
        <vertAlign val="superscript"/>
        <sz val="11"/>
        <color indexed="8"/>
        <rFont val="Calibri"/>
        <family val="2"/>
      </rPr>
      <t>5</t>
    </r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</si>
</sst>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172" fontId="0" fillId="0" borderId="11" xfId="0" applyNumberFormat="1" applyBorder="1" applyAlignment="1">
      <alignment horizontal="right"/>
    </xf>
    <xf numFmtId="172" fontId="0" fillId="0" borderId="14" xfId="0" applyNumberFormat="1" applyBorder="1" applyAlignment="1">
      <alignment horizontal="right"/>
    </xf>
    <xf numFmtId="172" fontId="38" fillId="0" borderId="11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72" fontId="0" fillId="0" borderId="0" xfId="0" applyNumberFormat="1" applyAlignment="1">
      <alignment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38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IV22"/>
    </sheetView>
  </sheetViews>
  <sheetFormatPr defaultColWidth="11.421875" defaultRowHeight="15"/>
  <cols>
    <col min="1" max="1" width="53.7109375" style="0" customWidth="1"/>
    <col min="2" max="2" width="30.00390625" style="0" customWidth="1"/>
  </cols>
  <sheetData>
    <row r="1" spans="1:2" ht="15">
      <c r="A1" s="18" t="s">
        <v>24</v>
      </c>
      <c r="B1" s="18"/>
    </row>
    <row r="2" spans="1:2" ht="15.75" thickBot="1">
      <c r="A2" s="19" t="s">
        <v>0</v>
      </c>
      <c r="B2" s="19"/>
    </row>
    <row r="3" spans="1:2" ht="15.75" thickBot="1">
      <c r="A3" s="1" t="s">
        <v>1</v>
      </c>
      <c r="B3" s="2" t="s">
        <v>2</v>
      </c>
    </row>
    <row r="4" spans="1:2" ht="17.25">
      <c r="A4" s="3" t="s">
        <v>25</v>
      </c>
      <c r="B4" s="8">
        <v>441.24</v>
      </c>
    </row>
    <row r="5" spans="1:4" ht="17.25">
      <c r="A5" s="4" t="s">
        <v>26</v>
      </c>
      <c r="B5" s="9">
        <f>B4*0.048</f>
        <v>21.17952</v>
      </c>
      <c r="D5" s="12"/>
    </row>
    <row r="6" spans="1:2" ht="15">
      <c r="A6" s="4" t="s">
        <v>13</v>
      </c>
      <c r="B6" s="9">
        <f>B4*0.02</f>
        <v>8.8248</v>
      </c>
    </row>
    <row r="7" spans="1:2" ht="17.25">
      <c r="A7" s="4" t="s">
        <v>27</v>
      </c>
      <c r="B7" s="9">
        <v>16.63</v>
      </c>
    </row>
    <row r="8" spans="1:9" ht="15">
      <c r="A8" s="4" t="s">
        <v>9</v>
      </c>
      <c r="B8" s="9">
        <f>B4*0.025</f>
        <v>11.031</v>
      </c>
      <c r="F8" s="15"/>
      <c r="G8" s="15"/>
      <c r="H8" s="15"/>
      <c r="I8" s="15"/>
    </row>
    <row r="9" spans="1:9" ht="18" thickBot="1">
      <c r="A9" s="4" t="s">
        <v>28</v>
      </c>
      <c r="B9" s="9">
        <v>0</v>
      </c>
      <c r="F9" s="15"/>
      <c r="G9" s="16"/>
      <c r="H9" s="15"/>
      <c r="I9" s="15"/>
    </row>
    <row r="10" spans="1:2" ht="15">
      <c r="A10" s="1" t="s">
        <v>3</v>
      </c>
      <c r="B10" s="10">
        <f>SUM(B4:B9)</f>
        <v>498.90532</v>
      </c>
    </row>
    <row r="11" spans="1:2" ht="17.25">
      <c r="A11" s="4" t="s">
        <v>29</v>
      </c>
      <c r="B11" s="9">
        <v>504.57</v>
      </c>
    </row>
    <row r="12" spans="1:2" ht="15.75" thickBot="1">
      <c r="A12" s="5" t="s">
        <v>5</v>
      </c>
      <c r="B12" s="11">
        <f>B10*B11</f>
        <v>251732.6573124</v>
      </c>
    </row>
    <row r="13" ht="15.75" thickBot="1">
      <c r="B13" s="6"/>
    </row>
    <row r="14" spans="1:2" ht="17.25">
      <c r="A14" s="3" t="s">
        <v>30</v>
      </c>
      <c r="B14" s="13" t="s">
        <v>31</v>
      </c>
    </row>
    <row r="15" spans="1:2" ht="18" thickBot="1">
      <c r="A15" s="5" t="s">
        <v>32</v>
      </c>
      <c r="B15" s="14" t="s">
        <v>33</v>
      </c>
    </row>
    <row r="16" spans="1:2" ht="15">
      <c r="A16" s="7" t="s">
        <v>8</v>
      </c>
      <c r="B16" s="6"/>
    </row>
    <row r="17" spans="1:2" ht="17.25">
      <c r="A17" t="s">
        <v>34</v>
      </c>
      <c r="B17" s="6"/>
    </row>
    <row r="18" spans="1:2" ht="17.25">
      <c r="A18" t="s">
        <v>35</v>
      </c>
      <c r="B18" s="6"/>
    </row>
    <row r="19" spans="1:2" ht="17.25">
      <c r="A19" t="s">
        <v>36</v>
      </c>
      <c r="B19" s="6"/>
    </row>
    <row r="20" spans="1:2" ht="17.25">
      <c r="A20" t="s">
        <v>37</v>
      </c>
      <c r="B20" s="6"/>
    </row>
    <row r="21" spans="1:2" ht="17.25">
      <c r="A21" t="s">
        <v>38</v>
      </c>
      <c r="B21" s="6"/>
    </row>
    <row r="22" spans="1:2" ht="17.25">
      <c r="A22" s="17" t="s">
        <v>39</v>
      </c>
      <c r="B22" s="6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53.7109375" style="0" customWidth="1"/>
    <col min="2" max="2" width="26.7109375" style="0" customWidth="1"/>
  </cols>
  <sheetData>
    <row r="1" spans="1:2" ht="15">
      <c r="A1" s="18" t="s">
        <v>19</v>
      </c>
      <c r="B1" s="18"/>
    </row>
    <row r="2" spans="1:2" ht="15.75" thickBot="1">
      <c r="A2" s="19" t="s">
        <v>0</v>
      </c>
      <c r="B2" s="19"/>
    </row>
    <row r="3" spans="1:2" ht="15.75" thickBot="1">
      <c r="A3" s="1" t="s">
        <v>1</v>
      </c>
      <c r="B3" s="2" t="s">
        <v>2</v>
      </c>
    </row>
    <row r="4" spans="1:2" ht="17.25">
      <c r="A4" s="3" t="s">
        <v>20</v>
      </c>
      <c r="B4" s="8">
        <v>427.03</v>
      </c>
    </row>
    <row r="5" spans="1:4" ht="17.25">
      <c r="A5" s="4" t="s">
        <v>10</v>
      </c>
      <c r="B5" s="9">
        <f>B4*0.048</f>
        <v>20.497439999999997</v>
      </c>
      <c r="D5" s="12"/>
    </row>
    <row r="6" spans="1:2" ht="15">
      <c r="A6" s="4" t="s">
        <v>13</v>
      </c>
      <c r="B6" s="9">
        <f>B4*0.02</f>
        <v>8.5406</v>
      </c>
    </row>
    <row r="7" spans="1:2" ht="17.25">
      <c r="A7" s="4" t="s">
        <v>14</v>
      </c>
      <c r="B7" s="9">
        <v>16.63</v>
      </c>
    </row>
    <row r="8" spans="1:9" ht="15">
      <c r="A8" s="4" t="s">
        <v>9</v>
      </c>
      <c r="B8" s="9">
        <f>B4*0.025</f>
        <v>10.67575</v>
      </c>
      <c r="F8" s="15"/>
      <c r="G8" s="15"/>
      <c r="H8" s="15"/>
      <c r="I8" s="15"/>
    </row>
    <row r="9" spans="1:9" ht="18" thickBot="1">
      <c r="A9" s="4" t="s">
        <v>15</v>
      </c>
      <c r="B9" s="9">
        <v>0</v>
      </c>
      <c r="F9" s="15"/>
      <c r="G9" s="16"/>
      <c r="H9" s="15"/>
      <c r="I9" s="15"/>
    </row>
    <row r="10" spans="1:2" ht="15">
      <c r="A10" s="1" t="s">
        <v>3</v>
      </c>
      <c r="B10" s="10">
        <f>SUM(B4:B9)</f>
        <v>483.37378999999993</v>
      </c>
    </row>
    <row r="11" spans="1:2" ht="17.25">
      <c r="A11" s="4" t="s">
        <v>4</v>
      </c>
      <c r="B11" s="9">
        <v>512.59</v>
      </c>
    </row>
    <row r="12" spans="1:2" ht="15.75" thickBot="1">
      <c r="A12" s="5" t="s">
        <v>5</v>
      </c>
      <c r="B12" s="11">
        <f>B10*B11</f>
        <v>247772.57101609997</v>
      </c>
    </row>
    <row r="13" ht="15.75" thickBot="1">
      <c r="B13" s="6"/>
    </row>
    <row r="14" spans="1:2" ht="17.25">
      <c r="A14" s="3" t="s">
        <v>6</v>
      </c>
      <c r="B14" s="13" t="s">
        <v>22</v>
      </c>
    </row>
    <row r="15" spans="1:2" ht="18" thickBot="1">
      <c r="A15" s="5" t="s">
        <v>7</v>
      </c>
      <c r="B15" s="14" t="s">
        <v>21</v>
      </c>
    </row>
    <row r="16" spans="1:2" ht="15">
      <c r="A16" s="7" t="s">
        <v>8</v>
      </c>
      <c r="B16" s="6"/>
    </row>
    <row r="17" spans="1:2" ht="17.25">
      <c r="A17" t="s">
        <v>16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17</v>
      </c>
      <c r="B20" s="6"/>
    </row>
    <row r="21" spans="1:2" ht="17.25">
      <c r="A21" t="s">
        <v>18</v>
      </c>
      <c r="B21" s="6"/>
    </row>
    <row r="22" spans="1:2" ht="17.25">
      <c r="A22" s="17" t="s">
        <v>23</v>
      </c>
      <c r="B22" s="6"/>
    </row>
  </sheetData>
  <sheetProtection/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IV22"/>
    </sheetView>
  </sheetViews>
  <sheetFormatPr defaultColWidth="11.421875" defaultRowHeight="15"/>
  <cols>
    <col min="1" max="1" width="52.421875" style="0" customWidth="1"/>
    <col min="2" max="2" width="40.57421875" style="0" customWidth="1"/>
  </cols>
  <sheetData>
    <row r="1" spans="1:2" ht="15">
      <c r="A1" s="18" t="s">
        <v>40</v>
      </c>
      <c r="B1" s="18"/>
    </row>
    <row r="2" spans="1:2" ht="15.75" thickBot="1">
      <c r="A2" s="19" t="s">
        <v>0</v>
      </c>
      <c r="B2" s="19"/>
    </row>
    <row r="3" spans="1:2" ht="15.75" thickBot="1">
      <c r="A3" s="1" t="s">
        <v>1</v>
      </c>
      <c r="B3" s="2" t="s">
        <v>2</v>
      </c>
    </row>
    <row r="4" spans="1:2" ht="17.25">
      <c r="A4" s="3" t="s">
        <v>44</v>
      </c>
      <c r="B4" s="8">
        <v>415.48</v>
      </c>
    </row>
    <row r="5" spans="1:4" ht="17.25">
      <c r="A5" s="4" t="s">
        <v>26</v>
      </c>
      <c r="B5" s="9">
        <f>B4*0.048</f>
        <v>19.94304</v>
      </c>
      <c r="D5" s="12"/>
    </row>
    <row r="6" spans="1:2" ht="15">
      <c r="A6" s="4" t="s">
        <v>13</v>
      </c>
      <c r="B6" s="9">
        <f>B4*0.02</f>
        <v>8.3096</v>
      </c>
    </row>
    <row r="7" spans="1:2" ht="17.25">
      <c r="A7" s="4" t="s">
        <v>27</v>
      </c>
      <c r="B7" s="9">
        <v>16.63</v>
      </c>
    </row>
    <row r="8" spans="1:9" ht="15">
      <c r="A8" s="4" t="s">
        <v>9</v>
      </c>
      <c r="B8" s="9">
        <f>B4*0.025</f>
        <v>10.387</v>
      </c>
      <c r="F8" s="15"/>
      <c r="G8" s="15"/>
      <c r="H8" s="15"/>
      <c r="I8" s="15"/>
    </row>
    <row r="9" spans="1:9" ht="18" thickBot="1">
      <c r="A9" s="4" t="s">
        <v>28</v>
      </c>
      <c r="B9" s="9">
        <v>0</v>
      </c>
      <c r="F9" s="15"/>
      <c r="G9" s="16"/>
      <c r="H9" s="15"/>
      <c r="I9" s="15"/>
    </row>
    <row r="10" spans="1:2" ht="15">
      <c r="A10" s="1" t="s">
        <v>3</v>
      </c>
      <c r="B10" s="10">
        <f>SUM(B4:B9)</f>
        <v>470.74964</v>
      </c>
    </row>
    <row r="11" spans="1:2" ht="17.25">
      <c r="A11" s="4" t="s">
        <v>29</v>
      </c>
      <c r="B11" s="9">
        <v>500.81</v>
      </c>
    </row>
    <row r="12" spans="1:2" ht="15.75" thickBot="1">
      <c r="A12" s="5" t="s">
        <v>5</v>
      </c>
      <c r="B12" s="11">
        <f>B10*B11</f>
        <v>235756.1272084</v>
      </c>
    </row>
    <row r="13" ht="15.75" thickBot="1">
      <c r="B13" s="6"/>
    </row>
    <row r="14" spans="1:2" ht="17.25">
      <c r="A14" s="3" t="s">
        <v>30</v>
      </c>
      <c r="B14" s="13" t="s">
        <v>46</v>
      </c>
    </row>
    <row r="15" spans="1:2" ht="18" thickBot="1">
      <c r="A15" s="5" t="s">
        <v>32</v>
      </c>
      <c r="B15" s="14" t="s">
        <v>45</v>
      </c>
    </row>
    <row r="16" spans="1:2" ht="15">
      <c r="A16" s="7" t="s">
        <v>8</v>
      </c>
      <c r="B16" s="6"/>
    </row>
    <row r="17" spans="1:2" ht="17.25">
      <c r="A17" t="s">
        <v>41</v>
      </c>
      <c r="B17" s="6"/>
    </row>
    <row r="18" spans="1:2" ht="17.25">
      <c r="A18" t="s">
        <v>35</v>
      </c>
      <c r="B18" s="6"/>
    </row>
    <row r="19" spans="1:2" ht="17.25">
      <c r="A19" t="s">
        <v>36</v>
      </c>
      <c r="B19" s="6"/>
    </row>
    <row r="20" spans="1:2" ht="17.25">
      <c r="A20" t="s">
        <v>42</v>
      </c>
      <c r="B20" s="6"/>
    </row>
    <row r="21" spans="1:2" ht="17.25">
      <c r="A21" t="s">
        <v>43</v>
      </c>
      <c r="B21" s="6"/>
    </row>
    <row r="22" spans="1:2" ht="17.25">
      <c r="A22" s="17" t="s">
        <v>47</v>
      </c>
      <c r="B22" s="6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G12" sqref="G12"/>
    </sheetView>
  </sheetViews>
  <sheetFormatPr defaultColWidth="11.421875" defaultRowHeight="15"/>
  <cols>
    <col min="1" max="1" width="67.57421875" style="0" customWidth="1"/>
    <col min="2" max="2" width="15.7109375" style="0" bestFit="1" customWidth="1"/>
  </cols>
  <sheetData>
    <row r="1" spans="1:2" ht="15">
      <c r="A1" s="18" t="s">
        <v>49</v>
      </c>
      <c r="B1" s="18"/>
    </row>
    <row r="2" spans="1:2" ht="15.75" thickBot="1">
      <c r="A2" s="19" t="s">
        <v>0</v>
      </c>
      <c r="B2" s="19"/>
    </row>
    <row r="3" spans="1:2" ht="15.75" thickBot="1">
      <c r="A3" s="1" t="s">
        <v>1</v>
      </c>
      <c r="B3" s="2" t="s">
        <v>2</v>
      </c>
    </row>
    <row r="4" spans="1:2" ht="17.25">
      <c r="A4" s="3" t="s">
        <v>48</v>
      </c>
      <c r="B4" s="8">
        <v>418.39</v>
      </c>
    </row>
    <row r="5" spans="1:4" ht="17.25">
      <c r="A5" s="4" t="s">
        <v>26</v>
      </c>
      <c r="B5" s="9">
        <f>B4*0.048</f>
        <v>20.08272</v>
      </c>
      <c r="D5" s="12"/>
    </row>
    <row r="6" spans="1:2" ht="15">
      <c r="A6" s="4" t="s">
        <v>13</v>
      </c>
      <c r="B6" s="9">
        <f>B4*0.02</f>
        <v>8.367799999999999</v>
      </c>
    </row>
    <row r="7" spans="1:2" ht="17.25">
      <c r="A7" s="4" t="s">
        <v>27</v>
      </c>
      <c r="B7" s="9">
        <v>16.63</v>
      </c>
    </row>
    <row r="8" spans="1:9" ht="15">
      <c r="A8" s="4" t="s">
        <v>9</v>
      </c>
      <c r="B8" s="9">
        <f>B4*0.025</f>
        <v>10.45975</v>
      </c>
      <c r="F8" s="15"/>
      <c r="G8" s="15"/>
      <c r="H8" s="15"/>
      <c r="I8" s="15"/>
    </row>
    <row r="9" spans="1:9" ht="18" thickBot="1">
      <c r="A9" s="4" t="s">
        <v>28</v>
      </c>
      <c r="B9" s="9">
        <v>0</v>
      </c>
      <c r="F9" s="15"/>
      <c r="G9" s="16"/>
      <c r="H9" s="15"/>
      <c r="I9" s="15"/>
    </row>
    <row r="10" spans="1:2" ht="15">
      <c r="A10" s="1" t="s">
        <v>3</v>
      </c>
      <c r="B10" s="10">
        <f>SUM(B4:B9)</f>
        <v>473.93026999999995</v>
      </c>
    </row>
    <row r="11" spans="1:2" ht="17.25">
      <c r="A11" s="4" t="s">
        <v>29</v>
      </c>
      <c r="B11" s="9">
        <v>519.25</v>
      </c>
    </row>
    <row r="12" spans="1:2" ht="15.75" thickBot="1">
      <c r="A12" s="5" t="s">
        <v>5</v>
      </c>
      <c r="B12" s="11">
        <f>B10*B11</f>
        <v>246088.29269749997</v>
      </c>
    </row>
    <row r="13" ht="15.75" thickBot="1">
      <c r="B13" s="6"/>
    </row>
    <row r="14" spans="1:2" ht="17.25">
      <c r="A14" s="3" t="s">
        <v>54</v>
      </c>
      <c r="B14" s="20">
        <v>616.27</v>
      </c>
    </row>
    <row r="15" spans="1:2" ht="18" thickBot="1">
      <c r="A15" s="5" t="s">
        <v>55</v>
      </c>
      <c r="B15" s="21">
        <v>320029</v>
      </c>
    </row>
    <row r="16" spans="1:2" ht="15">
      <c r="A16" s="7" t="s">
        <v>8</v>
      </c>
      <c r="B16" s="6"/>
    </row>
    <row r="17" spans="1:2" ht="17.25">
      <c r="A17" t="s">
        <v>50</v>
      </c>
      <c r="B17" s="6"/>
    </row>
    <row r="18" spans="1:2" ht="17.25">
      <c r="A18" t="s">
        <v>35</v>
      </c>
      <c r="B18" s="6"/>
    </row>
    <row r="19" spans="1:2" ht="17.25">
      <c r="A19" t="s">
        <v>36</v>
      </c>
      <c r="B19" s="6"/>
    </row>
    <row r="20" spans="1:2" ht="17.25">
      <c r="A20" t="s">
        <v>51</v>
      </c>
      <c r="B20" s="6"/>
    </row>
    <row r="21" spans="1:2" ht="17.25">
      <c r="A21" t="s">
        <v>53</v>
      </c>
      <c r="B21" s="6"/>
    </row>
    <row r="22" spans="1:2" ht="17.25">
      <c r="A22" s="17" t="s">
        <v>52</v>
      </c>
      <c r="B22" s="6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Espinoza Oyarzun</dc:creator>
  <cp:keywords/>
  <dc:description/>
  <cp:lastModifiedBy>Jacqueline Espinoza Oyarzun</cp:lastModifiedBy>
  <cp:lastPrinted>2013-09-13T16:55:28Z</cp:lastPrinted>
  <dcterms:created xsi:type="dcterms:W3CDTF">2013-09-02T19:21:09Z</dcterms:created>
  <dcterms:modified xsi:type="dcterms:W3CDTF">2013-12-16T11:55:29Z</dcterms:modified>
  <cp:category/>
  <cp:version/>
  <cp:contentType/>
  <cp:contentStatus/>
</cp:coreProperties>
</file>