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15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'Datos'!$A$1:$M$7</definedName>
    <definedName name="_xlnm.Print_Area" localSheetId="1">'TONELADA'!$A$1:$L$56</definedName>
  </definedNames>
  <calcPr fullCalcOnLoad="1"/>
</workbook>
</file>

<file path=xl/sharedStrings.xml><?xml version="1.0" encoding="utf-8"?>
<sst xmlns="http://schemas.openxmlformats.org/spreadsheetml/2006/main" count="331" uniqueCount="164">
  <si>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</si>
  <si>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</si>
  <si>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</si>
  <si>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</si>
  <si>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</si>
  <si>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</si>
  <si>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</si>
  <si>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</si>
  <si>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</si>
  <si>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</si>
  <si>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</si>
  <si>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</si>
  <si>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</si>
  <si>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</si>
  <si>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</si>
  <si>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</si>
  <si>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</si>
  <si>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</si>
  <si>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</si>
  <si>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</si>
  <si>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</si>
  <si>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</si>
  <si>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</si>
  <si>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</si>
  <si>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</si>
  <si>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</si>
  <si>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</si>
  <si>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</si>
  <si>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</si>
  <si>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</si>
  <si>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</si>
  <si>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</si>
  <si>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</si>
  <si>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</si>
  <si>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</si>
  <si>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</si>
  <si>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</si>
  <si>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</si>
  <si>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</si>
  <si>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</si>
  <si>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</si>
  <si>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</si>
  <si>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</si>
  <si>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</si>
  <si>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</si>
  <si>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</si>
  <si>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</si>
  <si>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</si>
  <si>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</si>
  <si>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</si>
  <si>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</si>
  <si>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</si>
  <si>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</si>
  <si>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</si>
  <si>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</si>
  <si>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</si>
  <si>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</si>
  <si>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</si>
  <si>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</si>
  <si>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</si>
  <si>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</si>
  <si>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</si>
  <si>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</si>
  <si>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</si>
  <si>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</si>
  <si>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</si>
  <si>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</si>
  <si>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</si>
  <si>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</si>
  <si>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</si>
  <si>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</si>
  <si>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</si>
  <si>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</si>
  <si>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</si>
  <si>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</si>
  <si>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</si>
  <si>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</si>
  <si>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</si>
  <si>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</si>
  <si>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</si>
  <si>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</si>
  <si>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</si>
  <si>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</si>
  <si>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</si>
  <si>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</si>
  <si>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</si>
  <si>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</si>
  <si>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</si>
  <si>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</si>
  <si>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</si>
  <si>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</si>
  <si>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</si>
  <si>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</si>
  <si>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</si>
  <si>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</si>
  <si>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</si>
  <si>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</si>
  <si>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</si>
  <si>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</si>
  <si>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</si>
  <si>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</si>
  <si>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</si>
  <si>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</si>
  <si>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</si>
  <si>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</si>
  <si>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</si>
  <si>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</si>
  <si>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</si>
  <si>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</si>
  <si>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</si>
  <si>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</si>
  <si>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</si>
  <si>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</si>
  <si>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</si>
  <si>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</si>
  <si>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</si>
  <si>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</si>
  <si>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</si>
  <si>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</si>
  <si>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</si>
  <si>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</si>
  <si>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</si>
  <si>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</si>
  <si>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</si>
  <si>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</si>
  <si>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</si>
  <si>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</si>
  <si>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</si>
  <si>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</si>
  <si>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</si>
  <si>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</si>
  <si>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</si>
  <si>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</si>
  <si>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</si>
  <si>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</si>
  <si>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</si>
  <si>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</si>
  <si>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</si>
  <si>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</si>
  <si>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</si>
  <si>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</si>
  <si>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</si>
  <si>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</si>
  <si>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</si>
  <si>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+H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</si>
  <si>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</si>
  <si>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</si>
  <si>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</si>
  <si>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</si>
  <si>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</si>
  <si>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</si>
  <si>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</si>
  <si>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</si>
  <si>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</si>
  <si>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</si>
  <si>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</si>
  <si>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</si>
  <si>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</si>
  <si>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</si>
  <si>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</si>
  <si>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22 DEC 2014</t>
  </si>
  <si>
    <t xml:space="preserve">      </t>
  </si>
  <si>
    <t>Lunes</t>
  </si>
  <si>
    <t xml:space="preserve"> +N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</si>
</sst>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61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29" xfId="0" applyNumberFormat="1" applyFont="1" applyFill="1" applyBorder="1" applyAlignment="1" applyProtection="1">
      <alignment horizontal="right" vertical="center"/>
      <protection/>
    </xf>
    <xf numFmtId="4" fontId="21" fillId="61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PageLayoutView="0" workbookViewId="0" topLeftCell="A14">
      <selection activeCell="C28" sqref="C2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Datos!G24</f>
        <v>Diciembre</v>
      </c>
      <c r="E8" s="4">
        <f>Datos!I24</f>
        <v>2014</v>
      </c>
      <c r="F8" s="4"/>
      <c r="G8" s="4"/>
      <c r="H8" s="3"/>
      <c r="I8" s="3"/>
      <c r="J8" s="3" t="str">
        <f>Datos!D24</f>
        <v>Lunes</v>
      </c>
      <c r="K8" s="5">
        <f>Datos!E24</f>
        <v>22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30" t="s">
        <v>1</v>
      </c>
      <c r="C13" s="130"/>
      <c r="D13" s="131" t="s">
        <v>1</v>
      </c>
      <c r="E13" s="131"/>
      <c r="F13" s="131"/>
      <c r="G13" s="131"/>
      <c r="H13" s="131"/>
      <c r="I13" s="131"/>
      <c r="J13" s="132" t="s">
        <v>2</v>
      </c>
      <c r="K13" s="132"/>
    </row>
    <row r="14" spans="1:11" ht="15.75">
      <c r="A14" s="9"/>
      <c r="B14" s="133" t="s">
        <v>3</v>
      </c>
      <c r="C14" s="133"/>
      <c r="D14" s="134" t="s">
        <v>4</v>
      </c>
      <c r="E14" s="134"/>
      <c r="F14" s="134"/>
      <c r="G14" s="134"/>
      <c r="H14" s="134"/>
      <c r="I14" s="134"/>
      <c r="J14" s="135" t="s">
        <v>5</v>
      </c>
      <c r="K14" s="13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112</v>
      </c>
      <c r="G15" s="14" t="s">
        <v>113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15</v>
      </c>
      <c r="B17" s="31"/>
      <c r="C17" s="25"/>
      <c r="D17" s="26"/>
      <c r="E17" s="82"/>
      <c r="F17" s="25"/>
      <c r="G17" s="82"/>
      <c r="H17" s="82"/>
      <c r="I17" s="83"/>
      <c r="J17" s="27"/>
      <c r="K17" s="28"/>
    </row>
    <row r="18" spans="1:11" ht="19.5" customHeight="1">
      <c r="A18" s="17" t="s">
        <v>16</v>
      </c>
      <c r="B18" s="31"/>
      <c r="C18" s="25"/>
      <c r="D18" s="26"/>
      <c r="E18" s="82"/>
      <c r="F18" s="25"/>
      <c r="G18" s="82"/>
      <c r="H18" s="82"/>
      <c r="I18" s="83"/>
      <c r="J18" s="27"/>
      <c r="K18" s="28"/>
    </row>
    <row r="19" spans="1:11" ht="19.5" customHeight="1">
      <c r="A19" s="17" t="s">
        <v>17</v>
      </c>
      <c r="B19" s="31"/>
      <c r="C19" s="25"/>
      <c r="D19" s="26"/>
      <c r="E19" s="82"/>
      <c r="F19" s="25"/>
      <c r="G19" s="82"/>
      <c r="H19" s="82"/>
      <c r="I19" s="83"/>
      <c r="J19" s="27"/>
      <c r="K19" s="28"/>
    </row>
    <row r="20" spans="1:11" ht="19.5" customHeight="1">
      <c r="A20" s="17" t="s">
        <v>18</v>
      </c>
      <c r="B20" s="31"/>
      <c r="C20" s="30"/>
      <c r="D20" s="26"/>
      <c r="E20" s="99">
        <f>D24+'Primas HRW'!B10</f>
        <v>787.75</v>
      </c>
      <c r="F20" s="30"/>
      <c r="G20" s="99">
        <f>D24+'Primas HRW'!D10</f>
        <v>797.75</v>
      </c>
      <c r="H20" s="99">
        <f>D24+'Primas HRW'!E10</f>
        <v>782.75</v>
      </c>
      <c r="I20" s="100">
        <f>D24+'Primas HRW'!F10</f>
        <v>777.75</v>
      </c>
      <c r="J20" s="27"/>
      <c r="K20" s="28"/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145</v>
      </c>
      <c r="B22" s="31"/>
      <c r="C22" s="25">
        <f>B24+'Primas SRW'!B11</f>
        <v>755.75</v>
      </c>
      <c r="D22" s="26"/>
      <c r="E22" s="82">
        <f>D24+'Primas HRW'!B12</f>
        <v>787.75</v>
      </c>
      <c r="F22" s="82"/>
      <c r="G22" s="82">
        <f>D24+'Primas HRW'!D12</f>
        <v>797.75</v>
      </c>
      <c r="H22" s="82">
        <f>D24+'Primas HRW'!E12</f>
        <v>782.75</v>
      </c>
      <c r="I22" s="83">
        <f>D24+'Primas HRW'!F12</f>
        <v>777.75</v>
      </c>
      <c r="J22" s="107"/>
      <c r="K22" s="103">
        <f>J24+'Primas maíz'!B11</f>
        <v>481.75</v>
      </c>
    </row>
    <row r="23" spans="1:11" ht="19.5" customHeight="1">
      <c r="A23" s="17" t="s">
        <v>146</v>
      </c>
      <c r="B23" s="31"/>
      <c r="C23" s="25">
        <f>B24+'Primas SRW'!B12</f>
        <v>750.75</v>
      </c>
      <c r="D23" s="26"/>
      <c r="E23" s="82">
        <f>D24+'Primas HRW'!B13</f>
        <v>787.75</v>
      </c>
      <c r="F23" s="82"/>
      <c r="G23" s="82">
        <f>D24+'Primas HRW'!D13</f>
        <v>797.75</v>
      </c>
      <c r="H23" s="82">
        <f>D24+'Primas HRW'!E13</f>
        <v>782.75</v>
      </c>
      <c r="I23" s="83">
        <f>D24+'Primas HRW'!F13</f>
        <v>777.75</v>
      </c>
      <c r="J23" s="107"/>
      <c r="K23" s="103">
        <f>J24+'Primas maíz'!B12</f>
        <v>481.75</v>
      </c>
    </row>
    <row r="24" spans="1:11" ht="19.5" customHeight="1">
      <c r="A24" s="17" t="s">
        <v>12</v>
      </c>
      <c r="B24" s="31">
        <f>Datos!E4</f>
        <v>625.75</v>
      </c>
      <c r="C24" s="25">
        <f>B24+'Primas SRW'!B13</f>
        <v>750.75</v>
      </c>
      <c r="D24" s="26">
        <f>Datos!I4</f>
        <v>657.75</v>
      </c>
      <c r="E24" s="82">
        <f>D24+'Primas HRW'!B14</f>
        <v>787.75</v>
      </c>
      <c r="F24" s="82"/>
      <c r="G24" s="82">
        <f>D24+'Primas HRW'!D14</f>
        <v>797.75</v>
      </c>
      <c r="H24" s="82">
        <f>D24+'Primas HRW'!E14</f>
        <v>782.75</v>
      </c>
      <c r="I24" s="83">
        <f>D24+'Primas HRW'!F14</f>
        <v>777.75</v>
      </c>
      <c r="J24" s="27">
        <f>Datos!M4</f>
        <v>411.75</v>
      </c>
      <c r="K24" s="28">
        <f>J24+'Primas maíz'!B13</f>
        <v>481.75</v>
      </c>
    </row>
    <row r="25" spans="1:11" ht="19.5" customHeight="1">
      <c r="A25" s="17" t="s">
        <v>148</v>
      </c>
      <c r="B25" s="31"/>
      <c r="C25" s="25">
        <f>B26+'Primas SRW'!B14</f>
        <v>754.25</v>
      </c>
      <c r="D25" s="26"/>
      <c r="E25" s="82">
        <f>D26+'Primas HRW'!B15</f>
        <v>792.75</v>
      </c>
      <c r="F25" s="82"/>
      <c r="G25" s="82">
        <f>D26+'Primas HRW'!D15</f>
        <v>802.75</v>
      </c>
      <c r="H25" s="82">
        <f>D26+'Primas HRW'!E15</f>
        <v>787.75</v>
      </c>
      <c r="I25" s="83">
        <f>D26+'Primas HRW'!F15</f>
        <v>782.75</v>
      </c>
      <c r="J25" s="27"/>
      <c r="K25" s="28">
        <f>J26+'Primas maíz'!B14</f>
        <v>488.25</v>
      </c>
    </row>
    <row r="26" spans="1:11" ht="19.5" customHeight="1">
      <c r="A26" s="17" t="s">
        <v>13</v>
      </c>
      <c r="B26" s="31">
        <f>Datos!E5</f>
        <v>629.25</v>
      </c>
      <c r="C26" s="25">
        <f>B26+'Primas SRW'!B15</f>
        <v>754.25</v>
      </c>
      <c r="D26" s="26">
        <f>Datos!I5</f>
        <v>662.75</v>
      </c>
      <c r="E26" s="25"/>
      <c r="F26" s="25"/>
      <c r="G26" s="25"/>
      <c r="H26" s="25"/>
      <c r="I26" s="29"/>
      <c r="J26" s="27">
        <f>Datos!M5</f>
        <v>420.25</v>
      </c>
      <c r="K26" s="28">
        <f>J26+'Primas maíz'!B15</f>
        <v>488.25</v>
      </c>
    </row>
    <row r="27" spans="1:11" ht="19.5" customHeight="1">
      <c r="A27" s="17" t="s">
        <v>159</v>
      </c>
      <c r="B27" s="31"/>
      <c r="C27" s="25">
        <f>B28+'Primas SRW'!B16</f>
        <v>740.75</v>
      </c>
      <c r="D27" s="26"/>
      <c r="E27" s="25"/>
      <c r="F27" s="25"/>
      <c r="G27" s="25"/>
      <c r="H27" s="25"/>
      <c r="I27" s="29"/>
      <c r="J27" s="27"/>
      <c r="K27" s="28"/>
    </row>
    <row r="28" spans="1:11" ht="19.5" customHeight="1">
      <c r="A28" s="17" t="s">
        <v>14</v>
      </c>
      <c r="B28" s="31">
        <f>Datos!E6</f>
        <v>630.75</v>
      </c>
      <c r="C28" s="25"/>
      <c r="D28" s="26">
        <f>Datos!I6</f>
        <v>667</v>
      </c>
      <c r="E28" s="25"/>
      <c r="F28" s="25"/>
      <c r="G28" s="25"/>
      <c r="H28" s="25"/>
      <c r="I28" s="29"/>
      <c r="J28" s="27">
        <f>Datos!M6</f>
        <v>426.75</v>
      </c>
      <c r="K28" s="28"/>
    </row>
    <row r="29" spans="1:11" ht="19.5" customHeight="1">
      <c r="A29" s="17" t="s">
        <v>15</v>
      </c>
      <c r="B29" s="31">
        <f>Datos!E7</f>
        <v>637.5</v>
      </c>
      <c r="C29" s="25"/>
      <c r="D29" s="26">
        <f>Datos!I7</f>
        <v>675.25</v>
      </c>
      <c r="E29" s="25"/>
      <c r="F29" s="25"/>
      <c r="G29" s="25"/>
      <c r="H29" s="25"/>
      <c r="I29" s="29"/>
      <c r="J29" s="27">
        <f>Datos!M7</f>
        <v>429.25</v>
      </c>
      <c r="K29" s="28"/>
    </row>
    <row r="30" spans="1:11" ht="19.5" customHeight="1">
      <c r="A30" s="17" t="s">
        <v>18</v>
      </c>
      <c r="B30" s="31">
        <f>Datos!E8</f>
        <v>646.25</v>
      </c>
      <c r="C30" s="30"/>
      <c r="D30" s="35">
        <f>Datos!I8</f>
        <v>685.5</v>
      </c>
      <c r="E30" s="30"/>
      <c r="F30" s="30"/>
      <c r="G30" s="30"/>
      <c r="H30" s="30"/>
      <c r="I30" s="32"/>
      <c r="J30" s="27">
        <f>Datos!M8</f>
        <v>434.75</v>
      </c>
      <c r="K30" s="31"/>
    </row>
    <row r="31" spans="1:11" ht="19.5" customHeight="1">
      <c r="A31" s="17">
        <v>2016</v>
      </c>
      <c r="B31" s="21"/>
      <c r="C31" s="19"/>
      <c r="D31" s="20"/>
      <c r="E31" s="19"/>
      <c r="F31" s="19"/>
      <c r="G31" s="19"/>
      <c r="H31" s="21"/>
      <c r="I31" s="22"/>
      <c r="J31" s="23"/>
      <c r="K31" s="21"/>
    </row>
    <row r="32" spans="1:11" ht="19.5" customHeight="1">
      <c r="A32" s="17" t="s">
        <v>12</v>
      </c>
      <c r="B32" s="31">
        <f>Datos!E9</f>
        <v>649.25</v>
      </c>
      <c r="C32" s="25"/>
      <c r="D32" s="26">
        <f>Datos!I9</f>
        <v>691</v>
      </c>
      <c r="E32" s="25"/>
      <c r="F32" s="25"/>
      <c r="G32" s="25"/>
      <c r="H32" s="25"/>
      <c r="I32" s="29"/>
      <c r="J32" s="33">
        <f>Datos!M9</f>
        <v>443.25</v>
      </c>
      <c r="K32" s="28"/>
    </row>
    <row r="33" spans="1:11" ht="19.5" customHeight="1">
      <c r="A33" s="17" t="s">
        <v>13</v>
      </c>
      <c r="B33" s="31">
        <f>Datos!E10</f>
        <v>643</v>
      </c>
      <c r="C33" s="25"/>
      <c r="D33" s="26">
        <f>Datos!I10</f>
        <v>676.5</v>
      </c>
      <c r="E33" s="25"/>
      <c r="F33" s="25"/>
      <c r="G33" s="25"/>
      <c r="H33" s="25"/>
      <c r="I33" s="29"/>
      <c r="J33" s="33">
        <f>Datos!M10</f>
        <v>449</v>
      </c>
      <c r="K33" s="28"/>
    </row>
    <row r="34" spans="1:11" ht="19.5" customHeight="1">
      <c r="A34" s="17" t="s">
        <v>14</v>
      </c>
      <c r="B34" s="31">
        <f>Datos!E11</f>
        <v>611.75</v>
      </c>
      <c r="C34" s="25"/>
      <c r="D34" s="26">
        <f>Datos!I11</f>
        <v>648</v>
      </c>
      <c r="E34" s="25"/>
      <c r="F34" s="25"/>
      <c r="G34" s="25"/>
      <c r="H34" s="25"/>
      <c r="I34" s="29"/>
      <c r="J34" s="33">
        <f>Datos!M11</f>
        <v>452.75</v>
      </c>
      <c r="K34" s="28"/>
    </row>
    <row r="35" spans="1:15" ht="19.5" customHeight="1">
      <c r="A35" s="17" t="s">
        <v>15</v>
      </c>
      <c r="B35" s="31">
        <f>Datos!E12</f>
        <v>614.75</v>
      </c>
      <c r="C35" s="25"/>
      <c r="D35" s="26">
        <f>Datos!I12</f>
        <v>654.75</v>
      </c>
      <c r="E35" s="25"/>
      <c r="F35" s="25"/>
      <c r="G35" s="25"/>
      <c r="H35" s="25"/>
      <c r="I35" s="29"/>
      <c r="J35" s="33">
        <f>Datos!M12</f>
        <v>442</v>
      </c>
      <c r="K35" s="28"/>
      <c r="L35"/>
      <c r="M35"/>
      <c r="N35"/>
      <c r="O35"/>
    </row>
    <row r="36" spans="1:15" ht="19.5" customHeight="1">
      <c r="A36" s="17" t="s">
        <v>18</v>
      </c>
      <c r="B36" s="31">
        <f>Datos!E13</f>
        <v>625</v>
      </c>
      <c r="C36" s="30"/>
      <c r="D36" s="26">
        <f>Datos!I13</f>
        <v>661.75</v>
      </c>
      <c r="E36" s="30"/>
      <c r="F36" s="30"/>
      <c r="G36" s="30"/>
      <c r="H36" s="30"/>
      <c r="I36" s="32"/>
      <c r="J36" s="33">
        <f>Datos!M13</f>
        <v>433</v>
      </c>
      <c r="K36" s="31"/>
      <c r="L36"/>
      <c r="M36"/>
      <c r="N36"/>
      <c r="O36"/>
    </row>
    <row r="37" spans="1:15" ht="19.5" customHeight="1">
      <c r="A37" s="17">
        <v>2017</v>
      </c>
      <c r="B37" s="21"/>
      <c r="C37" s="19"/>
      <c r="D37" s="20"/>
      <c r="E37" s="19"/>
      <c r="F37" s="19"/>
      <c r="G37" s="19"/>
      <c r="H37" s="21"/>
      <c r="I37" s="22"/>
      <c r="J37" s="23"/>
      <c r="K37" s="21"/>
      <c r="L37"/>
      <c r="M37"/>
      <c r="N37"/>
      <c r="O37"/>
    </row>
    <row r="38" spans="1:15" ht="19.5" customHeight="1">
      <c r="A38" s="17" t="s">
        <v>12</v>
      </c>
      <c r="B38" s="103">
        <f>Datos!E14</f>
        <v>626.5</v>
      </c>
      <c r="C38" s="104"/>
      <c r="D38" s="105">
        <f>Datos!I14</f>
        <v>661</v>
      </c>
      <c r="E38" s="104"/>
      <c r="F38" s="104"/>
      <c r="G38" s="104"/>
      <c r="H38" s="104"/>
      <c r="I38" s="106"/>
      <c r="J38" s="107">
        <f>Datos!M14</f>
        <v>440.5</v>
      </c>
      <c r="K38" s="103"/>
      <c r="L38"/>
      <c r="M38"/>
      <c r="N38"/>
      <c r="O38"/>
    </row>
    <row r="39" spans="1:15" ht="19.5" customHeight="1">
      <c r="A39" s="17" t="s">
        <v>13</v>
      </c>
      <c r="B39" s="103">
        <f>Datos!E15</f>
        <v>618.5</v>
      </c>
      <c r="C39" s="104"/>
      <c r="D39" s="105">
        <f>Datos!I15</f>
        <v>661</v>
      </c>
      <c r="E39" s="104"/>
      <c r="F39" s="104"/>
      <c r="G39" s="104"/>
      <c r="H39" s="104"/>
      <c r="I39" s="106"/>
      <c r="J39" s="107">
        <f>Datos!M15</f>
        <v>443.5</v>
      </c>
      <c r="K39" s="103"/>
      <c r="L39"/>
      <c r="M39"/>
      <c r="N39"/>
      <c r="O39"/>
    </row>
    <row r="40" spans="1:15" ht="19.5" customHeight="1">
      <c r="A40" s="17" t="s">
        <v>14</v>
      </c>
      <c r="B40" s="103">
        <f>Datos!E16</f>
        <v>597.5</v>
      </c>
      <c r="C40" s="25"/>
      <c r="D40" s="105">
        <f>Datos!I16</f>
        <v>597.75</v>
      </c>
      <c r="E40" s="25"/>
      <c r="F40" s="25"/>
      <c r="G40" s="25"/>
      <c r="H40" s="25"/>
      <c r="I40" s="29"/>
      <c r="J40" s="33">
        <f>Datos!M16</f>
        <v>449.5</v>
      </c>
      <c r="K40" s="28"/>
      <c r="L40"/>
      <c r="M40"/>
      <c r="N40"/>
      <c r="O40"/>
    </row>
    <row r="41" spans="1:15" ht="19.5" customHeight="1">
      <c r="A41" s="17" t="s">
        <v>15</v>
      </c>
      <c r="B41" s="103"/>
      <c r="C41" s="25"/>
      <c r="D41" s="105"/>
      <c r="E41" s="25"/>
      <c r="F41" s="25"/>
      <c r="G41" s="25"/>
      <c r="H41" s="25"/>
      <c r="I41" s="29"/>
      <c r="J41" s="33">
        <f>Datos!M17</f>
        <v>442.25</v>
      </c>
      <c r="K41" s="28"/>
      <c r="L41"/>
      <c r="M41"/>
      <c r="N41"/>
      <c r="O41"/>
    </row>
    <row r="42" spans="1:15" ht="19.5" customHeight="1">
      <c r="A42" s="17" t="s">
        <v>18</v>
      </c>
      <c r="B42" s="103"/>
      <c r="C42" s="25"/>
      <c r="D42" s="105"/>
      <c r="E42" s="25"/>
      <c r="F42" s="25"/>
      <c r="G42" s="25"/>
      <c r="H42" s="25"/>
      <c r="I42" s="29"/>
      <c r="J42" s="33">
        <f>Datos!M18</f>
        <v>421.25</v>
      </c>
      <c r="K42" s="28"/>
      <c r="L42"/>
      <c r="M42"/>
      <c r="N42"/>
      <c r="O42"/>
    </row>
    <row r="43" spans="1:15" ht="19.5" customHeight="1">
      <c r="A43" s="17">
        <v>2018</v>
      </c>
      <c r="B43" s="21"/>
      <c r="C43" s="19"/>
      <c r="D43" s="20"/>
      <c r="E43" s="19"/>
      <c r="F43" s="19"/>
      <c r="G43" s="19"/>
      <c r="H43" s="21"/>
      <c r="I43" s="22"/>
      <c r="J43" s="23"/>
      <c r="K43" s="21"/>
      <c r="L43"/>
      <c r="M43"/>
      <c r="N43"/>
      <c r="O43"/>
    </row>
    <row r="44" spans="1:15" ht="19.5" customHeight="1">
      <c r="A44" s="17" t="s">
        <v>14</v>
      </c>
      <c r="B44" s="103"/>
      <c r="C44" s="104"/>
      <c r="D44" s="105"/>
      <c r="E44" s="104"/>
      <c r="F44" s="104"/>
      <c r="G44" s="104"/>
      <c r="H44" s="104"/>
      <c r="I44" s="106"/>
      <c r="J44" s="33">
        <f>Datos!M19</f>
        <v>430</v>
      </c>
      <c r="K44" s="103"/>
      <c r="L44"/>
      <c r="M44"/>
      <c r="N44"/>
      <c r="O44"/>
    </row>
    <row r="45" spans="1:15" ht="19.5" customHeight="1">
      <c r="A45" s="17" t="s">
        <v>18</v>
      </c>
      <c r="B45" s="31"/>
      <c r="C45" s="25"/>
      <c r="D45" s="26"/>
      <c r="E45" s="25"/>
      <c r="F45" s="25"/>
      <c r="G45" s="25"/>
      <c r="H45" s="25"/>
      <c r="I45" s="29"/>
      <c r="J45" s="33">
        <f>Datos!M20</f>
        <v>424</v>
      </c>
      <c r="K45" s="28"/>
      <c r="L45"/>
      <c r="M45"/>
      <c r="N45"/>
      <c r="O45"/>
    </row>
    <row r="46" spans="1:15" ht="19.5" customHeight="1">
      <c r="A46" s="36" t="s">
        <v>19</v>
      </c>
      <c r="B46" s="37"/>
      <c r="C46" s="37"/>
      <c r="D46" s="37"/>
      <c r="E46" s="37"/>
      <c r="F46" s="37"/>
      <c r="G46" s="37"/>
      <c r="H46" s="37"/>
      <c r="I46" s="37"/>
      <c r="J46" s="38"/>
      <c r="K46" s="38"/>
      <c r="L46"/>
      <c r="M46"/>
      <c r="N46"/>
      <c r="O46" s="34"/>
    </row>
    <row r="47" spans="1:15" ht="19.5" customHeight="1">
      <c r="A47" s="39" t="s">
        <v>20</v>
      </c>
      <c r="L47"/>
      <c r="M47"/>
      <c r="N47"/>
      <c r="O47" s="34"/>
    </row>
    <row r="48" spans="1:15" ht="19.5" customHeight="1">
      <c r="A48" s="39" t="s">
        <v>21</v>
      </c>
      <c r="D48" s="1" t="s">
        <v>22</v>
      </c>
      <c r="J48" s="40"/>
      <c r="L48"/>
      <c r="M48"/>
      <c r="N48"/>
      <c r="O48" s="34"/>
    </row>
    <row r="49" spans="1:15" ht="19.5" customHeight="1">
      <c r="A49" s="38" t="s">
        <v>23</v>
      </c>
      <c r="B49" s="38"/>
      <c r="C49" s="38"/>
      <c r="D49" s="38"/>
      <c r="E49" s="38"/>
      <c r="F49" s="38"/>
      <c r="G49" s="38"/>
      <c r="H49" s="38"/>
      <c r="I49" s="38"/>
      <c r="J49" s="41"/>
      <c r="L49"/>
      <c r="M49"/>
      <c r="N49"/>
      <c r="O49" s="34"/>
    </row>
    <row r="50" ht="19.5" customHeight="1">
      <c r="J50" s="41"/>
    </row>
    <row r="51" spans="1:10" ht="19.5" customHeight="1">
      <c r="A51" s="42" t="s">
        <v>24</v>
      </c>
      <c r="E51" s="43" t="s">
        <v>25</v>
      </c>
      <c r="F51" s="43"/>
      <c r="G51" s="43"/>
      <c r="H51" s="43"/>
      <c r="I51" s="43"/>
      <c r="J51" s="44"/>
    </row>
    <row r="52" spans="5:10" ht="19.5" customHeight="1">
      <c r="E52" s="45">
        <v>0.11</v>
      </c>
      <c r="F52" s="45"/>
      <c r="G52" s="45"/>
      <c r="H52" s="46">
        <f>'Primas HRW'!B22</f>
        <v>-10</v>
      </c>
      <c r="I52" s="46"/>
      <c r="J52" s="44"/>
    </row>
    <row r="53" spans="5:9" ht="19.5" customHeight="1">
      <c r="E53" s="47">
        <v>0.115</v>
      </c>
      <c r="F53" s="47"/>
      <c r="G53" s="47"/>
      <c r="H53" s="46">
        <f>'Primas HRW'!B23</f>
        <v>-5</v>
      </c>
      <c r="I53" s="46"/>
    </row>
    <row r="54" spans="5:9" ht="15">
      <c r="E54" s="47">
        <v>0.125</v>
      </c>
      <c r="F54" s="47"/>
      <c r="G54" s="47"/>
      <c r="H54" s="46">
        <f>'Primas HRW'!B24</f>
        <v>10</v>
      </c>
      <c r="I54" s="46"/>
    </row>
    <row r="55" spans="5:9" ht="15">
      <c r="E55" s="45">
        <v>0.13</v>
      </c>
      <c r="F55" s="45"/>
      <c r="G55" s="45"/>
      <c r="H55" s="46" t="str">
        <f>'Primas HRW'!B25</f>
        <v>--</v>
      </c>
      <c r="I55" s="46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Datos!G24</f>
        <v>Diciembre</v>
      </c>
      <c r="E9" s="3">
        <f>BUSHEL!E8</f>
        <v>2014</v>
      </c>
      <c r="F9" s="3"/>
      <c r="G9" s="3"/>
      <c r="H9" s="3"/>
      <c r="I9" s="3"/>
      <c r="J9" s="3" t="str">
        <f>Datos!D24</f>
        <v>Lunes</v>
      </c>
      <c r="K9" s="5">
        <f>Datos!E24</f>
        <v>22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6" t="s">
        <v>26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30" t="s">
        <v>1</v>
      </c>
      <c r="C13" s="130"/>
      <c r="D13" s="131" t="s">
        <v>1</v>
      </c>
      <c r="E13" s="131"/>
      <c r="F13" s="131"/>
      <c r="G13" s="131"/>
      <c r="H13" s="131"/>
      <c r="I13" s="131"/>
      <c r="J13" s="132" t="s">
        <v>2</v>
      </c>
      <c r="K13" s="132"/>
    </row>
    <row r="14" spans="1:11" ht="15.75">
      <c r="A14" s="9"/>
      <c r="B14" s="133" t="s">
        <v>3</v>
      </c>
      <c r="C14" s="133"/>
      <c r="D14" s="134" t="s">
        <v>4</v>
      </c>
      <c r="E14" s="134"/>
      <c r="F14" s="134"/>
      <c r="G14" s="134"/>
      <c r="H14" s="134"/>
      <c r="I14" s="134"/>
      <c r="J14" s="135" t="s">
        <v>5</v>
      </c>
      <c r="K14" s="13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112</v>
      </c>
      <c r="G15" s="14" t="s">
        <v>113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93" t="s">
        <v>18</v>
      </c>
      <c r="B17" s="94"/>
      <c r="C17" s="30"/>
      <c r="D17" s="95">
        <f>IF(BUSHEL!D20&gt;0,BUSHEL!D20*TONELADA!$B$45,"")</f>
      </c>
      <c r="E17" s="101">
        <f>BUSHEL!E20*TONELADA!$B$45</f>
        <v>289.45086</v>
      </c>
      <c r="F17" s="101"/>
      <c r="G17" s="101">
        <f>BUSHEL!G20*TONELADA!$B$45</f>
        <v>293.12525999999997</v>
      </c>
      <c r="H17" s="101">
        <f>BUSHEL!H20*TONELADA!$B$45</f>
        <v>287.61366</v>
      </c>
      <c r="I17" s="102">
        <f>BUSHEL!I20*TONELADA!$B$45</f>
        <v>285.77646</v>
      </c>
      <c r="J17" s="96"/>
      <c r="K17" s="110"/>
    </row>
    <row r="18" spans="1:11" ht="19.5" customHeight="1">
      <c r="A18" s="17">
        <v>2015</v>
      </c>
      <c r="B18" s="21"/>
      <c r="C18" s="19"/>
      <c r="D18" s="20"/>
      <c r="E18" s="19"/>
      <c r="F18" s="19"/>
      <c r="G18" s="19"/>
      <c r="H18" s="21"/>
      <c r="I18" s="22"/>
      <c r="J18" s="23"/>
      <c r="K18" s="21"/>
    </row>
    <row r="19" spans="1:11" ht="19.5" customHeight="1">
      <c r="A19" s="17" t="s">
        <v>145</v>
      </c>
      <c r="B19" s="31"/>
      <c r="C19" s="30">
        <f>BUSHEL!C22*TONELADA!$B$45</f>
        <v>277.69277999999997</v>
      </c>
      <c r="D19" s="26"/>
      <c r="E19" s="101">
        <f>BUSHEL!E22*TONELADA!$B$45</f>
        <v>289.45086</v>
      </c>
      <c r="F19" s="101"/>
      <c r="G19" s="101">
        <f>BUSHEL!G22*TONELADA!$B$45</f>
        <v>293.12525999999997</v>
      </c>
      <c r="H19" s="101">
        <f>BUSHEL!H22*TONELADA!$B$45</f>
        <v>287.61366</v>
      </c>
      <c r="I19" s="102">
        <f>BUSHEL!I22*TONELADA!$B$45</f>
        <v>285.77646</v>
      </c>
      <c r="J19" s="48"/>
      <c r="K19" s="110">
        <f>BUSHEL!K22*TONELADA!$E$45</f>
        <v>189.65534</v>
      </c>
    </row>
    <row r="20" spans="1:11" ht="19.5" customHeight="1">
      <c r="A20" s="84" t="s">
        <v>146</v>
      </c>
      <c r="B20" s="85"/>
      <c r="C20" s="86">
        <f>BUSHEL!C23*TONELADA!$B$45</f>
        <v>275.85558</v>
      </c>
      <c r="D20" s="87"/>
      <c r="E20" s="88">
        <f>BUSHEL!E23*TONELADA!$B$45</f>
        <v>289.45086</v>
      </c>
      <c r="F20" s="109"/>
      <c r="G20" s="88">
        <f>BUSHEL!G23*TONELADA!$B$45</f>
        <v>293.12525999999997</v>
      </c>
      <c r="H20" s="88">
        <f>BUSHEL!H23*TONELADA!$B$45</f>
        <v>287.61366</v>
      </c>
      <c r="I20" s="89">
        <f>BUSHEL!I23*TONELADA!$B$45</f>
        <v>285.77646</v>
      </c>
      <c r="J20" s="90"/>
      <c r="K20" s="91">
        <f>BUSHEL!K23*TONELADA!$E$45</f>
        <v>189.65534</v>
      </c>
    </row>
    <row r="21" spans="1:11" ht="19.5" customHeight="1">
      <c r="A21" s="17" t="s">
        <v>12</v>
      </c>
      <c r="B21" s="31">
        <f>BUSHEL!B24*TONELADA!$B$45</f>
        <v>229.92558</v>
      </c>
      <c r="C21" s="30">
        <f>BUSHEL!C24*TONELADA!$B$45</f>
        <v>275.85558</v>
      </c>
      <c r="D21" s="26">
        <f>IF(BUSHEL!D24&gt;0,BUSHEL!D24*TONELADA!$B$45,"")</f>
        <v>241.68366</v>
      </c>
      <c r="E21" s="101">
        <f>BUSHEL!E24*TONELADA!$B$45</f>
        <v>289.45086</v>
      </c>
      <c r="F21" s="101"/>
      <c r="G21" s="101">
        <f>BUSHEL!G24*TONELADA!$B$45</f>
        <v>293.12525999999997</v>
      </c>
      <c r="H21" s="101">
        <f>BUSHEL!H24*TONELADA!$B$45</f>
        <v>287.61366</v>
      </c>
      <c r="I21" s="102">
        <f>BUSHEL!I24*TONELADA!$B$45</f>
        <v>285.77646</v>
      </c>
      <c r="J21" s="48">
        <f>BUSHEL!J24*$E$45</f>
        <v>162.09774</v>
      </c>
      <c r="K21" s="28">
        <f>BUSHEL!K24*TONELADA!$E$45</f>
        <v>189.65534</v>
      </c>
    </row>
    <row r="22" spans="1:11" ht="19.5" customHeight="1">
      <c r="A22" s="84" t="s">
        <v>148</v>
      </c>
      <c r="B22" s="85"/>
      <c r="C22" s="86">
        <f>BUSHEL!C25*TONELADA!$B$45</f>
        <v>277.14162</v>
      </c>
      <c r="D22" s="87"/>
      <c r="E22" s="117">
        <f>BUSHEL!E25*TONELADA!$B$45</f>
        <v>291.28806</v>
      </c>
      <c r="F22" s="117"/>
      <c r="G22" s="117">
        <f>BUSHEL!G25*TONELADA!$B$45</f>
        <v>294.96245999999996</v>
      </c>
      <c r="H22" s="117">
        <f>BUSHEL!H25*TONELADA!$B$45</f>
        <v>289.45086</v>
      </c>
      <c r="I22" s="118">
        <f>BUSHEL!I25*TONELADA!$B$45</f>
        <v>287.61366</v>
      </c>
      <c r="J22" s="90"/>
      <c r="K22" s="91">
        <f>BUSHEL!K25*TONELADA!$E$45</f>
        <v>192.21426</v>
      </c>
    </row>
    <row r="23" spans="1:11" ht="19.5" customHeight="1">
      <c r="A23" s="111" t="s">
        <v>13</v>
      </c>
      <c r="B23" s="112">
        <f>BUSHEL!B26*TONELADA!$B$45</f>
        <v>231.21161999999998</v>
      </c>
      <c r="C23" s="30">
        <f>BUSHEL!C26*TONELADA!$B$45</f>
        <v>277.14162</v>
      </c>
      <c r="D23" s="114">
        <f>IF(BUSHEL!D26&gt;0,BUSHEL!D26*TONELADA!$B$45,"")</f>
        <v>243.52086</v>
      </c>
      <c r="E23" s="113"/>
      <c r="F23" s="113"/>
      <c r="G23" s="113"/>
      <c r="H23" s="113"/>
      <c r="I23" s="115"/>
      <c r="J23" s="116">
        <f>BUSHEL!J26*$E$45</f>
        <v>165.44402</v>
      </c>
      <c r="K23" s="112">
        <f>BUSHEL!K26*TONELADA!$E$45</f>
        <v>192.21426</v>
      </c>
    </row>
    <row r="24" spans="1:11" ht="19.5" customHeight="1">
      <c r="A24" s="121" t="s">
        <v>159</v>
      </c>
      <c r="B24" s="122"/>
      <c r="C24" s="86">
        <f>BUSHEL!C27*TONELADA!$B$45</f>
        <v>272.18118</v>
      </c>
      <c r="D24" s="124"/>
      <c r="E24" s="123"/>
      <c r="F24" s="123"/>
      <c r="G24" s="123"/>
      <c r="H24" s="123"/>
      <c r="I24" s="125"/>
      <c r="J24" s="126"/>
      <c r="K24" s="122"/>
    </row>
    <row r="25" spans="1:11" ht="19.5" customHeight="1">
      <c r="A25" s="93" t="s">
        <v>14</v>
      </c>
      <c r="B25" s="94">
        <f>BUSHEL!B28*TONELADA!$B$45</f>
        <v>231.76278</v>
      </c>
      <c r="C25" s="127"/>
      <c r="D25" s="128">
        <f>IF(BUSHEL!D28&gt;0,BUSHEL!D28*TONELADA!$B$45,"")</f>
        <v>245.08248</v>
      </c>
      <c r="E25" s="127"/>
      <c r="F25" s="127"/>
      <c r="G25" s="127"/>
      <c r="H25" s="127"/>
      <c r="I25" s="129"/>
      <c r="J25" s="96">
        <f>BUSHEL!J28*$E$45</f>
        <v>168.00294</v>
      </c>
      <c r="K25" s="94"/>
    </row>
    <row r="26" spans="1:11" ht="19.5" customHeight="1">
      <c r="A26" s="121" t="s">
        <v>15</v>
      </c>
      <c r="B26" s="122">
        <f>BUSHEL!B29*TONELADA!$B$45</f>
        <v>234.243</v>
      </c>
      <c r="C26" s="123"/>
      <c r="D26" s="124">
        <f>IF(BUSHEL!D29&gt;0,BUSHEL!D29*TONELADA!$B$45,"")</f>
        <v>248.11386</v>
      </c>
      <c r="E26" s="123"/>
      <c r="F26" s="123"/>
      <c r="G26" s="123"/>
      <c r="H26" s="123"/>
      <c r="I26" s="125"/>
      <c r="J26" s="126">
        <f>BUSHEL!J29*$E$45</f>
        <v>168.98713999999998</v>
      </c>
      <c r="K26" s="122"/>
    </row>
    <row r="27" spans="1:11" ht="19.5" customHeight="1">
      <c r="A27" s="93" t="s">
        <v>18</v>
      </c>
      <c r="B27" s="94">
        <f>BUSHEL!B30*TONELADA!$B$45</f>
        <v>237.4581</v>
      </c>
      <c r="C27" s="127"/>
      <c r="D27" s="128">
        <f>IF(BUSHEL!D30&gt;0,BUSHEL!D30*TONELADA!$B$45,"")</f>
        <v>251.88012</v>
      </c>
      <c r="E27" s="127"/>
      <c r="F27" s="127"/>
      <c r="G27" s="127"/>
      <c r="H27" s="127"/>
      <c r="I27" s="129"/>
      <c r="J27" s="96">
        <f>BUSHEL!J30*$E$45</f>
        <v>171.15238</v>
      </c>
      <c r="K27" s="94"/>
    </row>
    <row r="28" spans="1:11" ht="19.5" customHeight="1">
      <c r="A28" s="111">
        <v>2016</v>
      </c>
      <c r="B28" s="21"/>
      <c r="C28" s="19"/>
      <c r="D28" s="20"/>
      <c r="E28" s="19"/>
      <c r="F28" s="19"/>
      <c r="G28" s="19"/>
      <c r="H28" s="21"/>
      <c r="I28" s="22"/>
      <c r="J28" s="23"/>
      <c r="K28" s="21"/>
    </row>
    <row r="29" spans="1:11" ht="19.5" customHeight="1">
      <c r="A29" s="84" t="s">
        <v>12</v>
      </c>
      <c r="B29" s="85">
        <f>BUSHEL!B32*TONELADA!$B$45</f>
        <v>238.56042</v>
      </c>
      <c r="C29" s="86"/>
      <c r="D29" s="119">
        <f>IF(BUSHEL!D32&gt;0,BUSHEL!D32*TONELADA!$B$45,"")</f>
        <v>253.90104</v>
      </c>
      <c r="E29" s="86"/>
      <c r="F29" s="86"/>
      <c r="G29" s="86"/>
      <c r="H29" s="86"/>
      <c r="I29" s="120"/>
      <c r="J29" s="90">
        <f>BUSHEL!J32*$E$45</f>
        <v>174.49866</v>
      </c>
      <c r="K29" s="85"/>
    </row>
    <row r="30" spans="1:11" ht="19.5" customHeight="1">
      <c r="A30" s="111" t="s">
        <v>13</v>
      </c>
      <c r="B30" s="112">
        <f>BUSHEL!B33*TONELADA!$B$45</f>
        <v>236.26391999999998</v>
      </c>
      <c r="C30" s="113"/>
      <c r="D30" s="114">
        <f>IF(BUSHEL!D33&gt;0,BUSHEL!D33*TONELADA!$B$45,"")</f>
        <v>248.57316</v>
      </c>
      <c r="E30" s="113"/>
      <c r="F30" s="113"/>
      <c r="G30" s="113"/>
      <c r="H30" s="113"/>
      <c r="I30" s="115"/>
      <c r="J30" s="116">
        <f>BUSHEL!J33*$E$45</f>
        <v>176.76232</v>
      </c>
      <c r="K30" s="112"/>
    </row>
    <row r="31" spans="1:11" ht="19.5" customHeight="1">
      <c r="A31" s="84" t="s">
        <v>14</v>
      </c>
      <c r="B31" s="85">
        <f>BUSHEL!B34*TONELADA!$B$45</f>
        <v>224.78142</v>
      </c>
      <c r="C31" s="86"/>
      <c r="D31" s="119">
        <f>IF(BUSHEL!D34&gt;0,BUSHEL!D34*TONELADA!$B$45,"")</f>
        <v>238.10111999999998</v>
      </c>
      <c r="E31" s="86"/>
      <c r="F31" s="86"/>
      <c r="G31" s="86"/>
      <c r="H31" s="86"/>
      <c r="I31" s="120"/>
      <c r="J31" s="90">
        <f>BUSHEL!J34*$E$45</f>
        <v>178.23862</v>
      </c>
      <c r="K31" s="85"/>
    </row>
    <row r="32" spans="1:11" ht="19.5" customHeight="1">
      <c r="A32" s="111" t="s">
        <v>15</v>
      </c>
      <c r="B32" s="112">
        <f>BUSHEL!B35*TONELADA!$B$45</f>
        <v>225.88374</v>
      </c>
      <c r="C32" s="113"/>
      <c r="D32" s="114">
        <f>IF(BUSHEL!D35&gt;0,BUSHEL!D35*TONELADA!$B$45,"")</f>
        <v>240.58133999999998</v>
      </c>
      <c r="E32" s="113"/>
      <c r="F32" s="113"/>
      <c r="G32" s="113"/>
      <c r="H32" s="113"/>
      <c r="I32" s="115"/>
      <c r="J32" s="116">
        <f>BUSHEL!J35*$E$45</f>
        <v>174.00655999999998</v>
      </c>
      <c r="K32" s="112"/>
    </row>
    <row r="33" spans="1:11" ht="19.5" customHeight="1">
      <c r="A33" s="84" t="s">
        <v>18</v>
      </c>
      <c r="B33" s="85">
        <f>BUSHEL!B36*TONELADA!$B$45</f>
        <v>229.65</v>
      </c>
      <c r="C33" s="86"/>
      <c r="D33" s="119">
        <f>IF(BUSHEL!D36&gt;0,BUSHEL!D36*TONELADA!$B$45,"")</f>
        <v>243.15341999999998</v>
      </c>
      <c r="E33" s="86"/>
      <c r="F33" s="86"/>
      <c r="G33" s="86"/>
      <c r="H33" s="86"/>
      <c r="I33" s="120"/>
      <c r="J33" s="90">
        <f>BUSHEL!J36*$E$45</f>
        <v>170.46344</v>
      </c>
      <c r="K33" s="85"/>
    </row>
    <row r="34" spans="1:11" ht="19.5" customHeight="1">
      <c r="A34" s="111">
        <v>2017</v>
      </c>
      <c r="B34" s="21"/>
      <c r="C34" s="19"/>
      <c r="D34" s="20"/>
      <c r="E34" s="19"/>
      <c r="F34" s="19"/>
      <c r="G34" s="19"/>
      <c r="H34" s="21"/>
      <c r="I34" s="22"/>
      <c r="J34" s="23"/>
      <c r="K34" s="21"/>
    </row>
    <row r="35" spans="1:11" ht="19.5" customHeight="1">
      <c r="A35" s="84" t="s">
        <v>12</v>
      </c>
      <c r="B35" s="85">
        <f>BUSHEL!B38*TONELADA!$B$45</f>
        <v>230.20116</v>
      </c>
      <c r="C35" s="86"/>
      <c r="D35" s="119">
        <f>IF(BUSHEL!D38&gt;0,BUSHEL!D38*TONELADA!$B$45,"")</f>
        <v>242.87784</v>
      </c>
      <c r="E35" s="86"/>
      <c r="F35" s="86"/>
      <c r="G35" s="86"/>
      <c r="H35" s="86"/>
      <c r="I35" s="120"/>
      <c r="J35" s="90">
        <f>BUSHEL!J38*$E$45</f>
        <v>173.41603999999998</v>
      </c>
      <c r="K35" s="85"/>
    </row>
    <row r="36" spans="1:11" ht="19.5" customHeight="1">
      <c r="A36" s="111" t="s">
        <v>13</v>
      </c>
      <c r="B36" s="112">
        <f>BUSHEL!B39*TONELADA!$B$45</f>
        <v>227.26164</v>
      </c>
      <c r="C36" s="113"/>
      <c r="D36" s="114">
        <f>IF(BUSHEL!D39&gt;0,BUSHEL!D39*TONELADA!$B$45,"")</f>
        <v>242.87784</v>
      </c>
      <c r="E36" s="113"/>
      <c r="F36" s="113"/>
      <c r="G36" s="113"/>
      <c r="H36" s="113"/>
      <c r="I36" s="115"/>
      <c r="J36" s="116">
        <f>BUSHEL!J39*$E$45</f>
        <v>174.59707999999998</v>
      </c>
      <c r="K36" s="112"/>
    </row>
    <row r="37" spans="1:11" ht="19.5" customHeight="1">
      <c r="A37" s="84" t="s">
        <v>14</v>
      </c>
      <c r="B37" s="85">
        <f>BUSHEL!B40*TONELADA!$B$45</f>
        <v>219.5454</v>
      </c>
      <c r="C37" s="86"/>
      <c r="D37" s="119">
        <f>IF(BUSHEL!D40&gt;0,BUSHEL!D40*TONELADA!$B$45,"")</f>
        <v>219.63726</v>
      </c>
      <c r="E37" s="86"/>
      <c r="F37" s="86"/>
      <c r="G37" s="86"/>
      <c r="H37" s="86"/>
      <c r="I37" s="120"/>
      <c r="J37" s="90">
        <f>BUSHEL!J40*$E$45</f>
        <v>176.95916</v>
      </c>
      <c r="K37" s="85"/>
    </row>
    <row r="38" spans="1:11" ht="19.5" customHeight="1">
      <c r="A38" s="111" t="s">
        <v>15</v>
      </c>
      <c r="B38" s="112"/>
      <c r="C38" s="113"/>
      <c r="D38" s="114"/>
      <c r="E38" s="113"/>
      <c r="F38" s="113"/>
      <c r="G38" s="113"/>
      <c r="H38" s="113"/>
      <c r="I38" s="115"/>
      <c r="J38" s="116">
        <f>BUSHEL!J41*$E$45</f>
        <v>174.10497999999998</v>
      </c>
      <c r="K38" s="112"/>
    </row>
    <row r="39" spans="1:11" ht="19.5" customHeight="1">
      <c r="A39" s="84" t="s">
        <v>18</v>
      </c>
      <c r="B39" s="85"/>
      <c r="C39" s="86"/>
      <c r="D39" s="119"/>
      <c r="E39" s="86"/>
      <c r="F39" s="86"/>
      <c r="G39" s="86"/>
      <c r="H39" s="86"/>
      <c r="I39" s="120"/>
      <c r="J39" s="90">
        <f>BUSHEL!J42*$E$45</f>
        <v>165.83769999999998</v>
      </c>
      <c r="K39" s="85"/>
    </row>
    <row r="40" spans="1:11" ht="19.5" customHeight="1">
      <c r="A40" s="111">
        <v>2018</v>
      </c>
      <c r="B40" s="21"/>
      <c r="C40" s="19"/>
      <c r="D40" s="20"/>
      <c r="E40" s="19"/>
      <c r="F40" s="19"/>
      <c r="G40" s="19"/>
      <c r="H40" s="21"/>
      <c r="I40" s="22"/>
      <c r="J40" s="23"/>
      <c r="K40" s="21"/>
    </row>
    <row r="41" spans="1:11" ht="19.5" customHeight="1">
      <c r="A41" s="84" t="s">
        <v>14</v>
      </c>
      <c r="B41" s="85"/>
      <c r="C41" s="86"/>
      <c r="D41" s="119"/>
      <c r="E41" s="86"/>
      <c r="F41" s="86"/>
      <c r="G41" s="86"/>
      <c r="H41" s="86"/>
      <c r="I41" s="120"/>
      <c r="J41" s="90">
        <f>BUSHEL!J44*$E$45</f>
        <v>169.2824</v>
      </c>
      <c r="K41" s="85"/>
    </row>
    <row r="42" spans="1:11" ht="19.5" customHeight="1">
      <c r="A42" s="111" t="s">
        <v>18</v>
      </c>
      <c r="B42" s="112"/>
      <c r="C42" s="113"/>
      <c r="D42" s="114">
        <f>IF(BUSHEL!D45&gt;0,BUSHEL!D45*TONELADA!$B$45,"")</f>
      </c>
      <c r="E42" s="113"/>
      <c r="F42" s="113"/>
      <c r="G42" s="113"/>
      <c r="H42" s="113"/>
      <c r="I42" s="115"/>
      <c r="J42" s="116">
        <f>BUSHEL!J45*$E$45</f>
        <v>166.92031999999998</v>
      </c>
      <c r="K42" s="112"/>
    </row>
    <row r="43" spans="1:11" ht="19.5" customHeight="1">
      <c r="A43" s="36" t="s">
        <v>19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4" ht="15">
      <c r="A44" s="39" t="s">
        <v>20</v>
      </c>
    </row>
    <row r="45" spans="1:5" ht="15">
      <c r="A45" s="50" t="s">
        <v>27</v>
      </c>
      <c r="B45" s="51">
        <v>0.36744</v>
      </c>
      <c r="D45" s="50" t="s">
        <v>28</v>
      </c>
      <c r="E45" s="1">
        <v>0.39368</v>
      </c>
    </row>
    <row r="46" spans="1:11" ht="15.75">
      <c r="A46" s="38" t="s">
        <v>23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8" spans="1:10" ht="15.75">
      <c r="A48" s="42" t="s">
        <v>24</v>
      </c>
      <c r="E48" s="43" t="s">
        <v>25</v>
      </c>
      <c r="F48" s="43"/>
      <c r="G48" s="43"/>
      <c r="H48" s="43"/>
      <c r="I48" s="43"/>
      <c r="J48" s="40"/>
    </row>
    <row r="49" spans="5:10" ht="15">
      <c r="E49" s="45">
        <v>0.11</v>
      </c>
      <c r="F49" s="45"/>
      <c r="G49" s="45"/>
      <c r="H49" s="46">
        <f>'Primas HRW'!B22*B45</f>
        <v>-3.6744</v>
      </c>
      <c r="I49" s="46"/>
      <c r="J49" s="41"/>
    </row>
    <row r="50" spans="5:10" ht="15">
      <c r="E50" s="47">
        <v>0.115</v>
      </c>
      <c r="F50" s="47"/>
      <c r="G50" s="47"/>
      <c r="H50" s="46">
        <f>'Primas HRW'!B23*B45</f>
        <v>-1.8372</v>
      </c>
      <c r="I50" s="46"/>
      <c r="J50" s="41"/>
    </row>
    <row r="51" spans="5:10" ht="15">
      <c r="E51" s="47">
        <v>0.125</v>
      </c>
      <c r="F51" s="47"/>
      <c r="G51" s="47"/>
      <c r="H51" s="46">
        <f>'Primas HRW'!B24*B45</f>
        <v>3.6744</v>
      </c>
      <c r="I51" s="46"/>
      <c r="J51" s="44"/>
    </row>
    <row r="52" spans="5:10" ht="15">
      <c r="E52" s="45">
        <v>0.13</v>
      </c>
      <c r="F52" s="45"/>
      <c r="G52" s="45"/>
      <c r="H52" s="45" t="str">
        <f>'Primas HRW'!B25</f>
        <v>--</v>
      </c>
      <c r="I52" s="45"/>
      <c r="J52" s="44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C17" sqref="C17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83</v>
      </c>
      <c r="C2" s="52" t="s">
        <v>29</v>
      </c>
    </row>
    <row r="3" spans="2:3" ht="15.75">
      <c r="B3" s="53">
        <v>0.12</v>
      </c>
      <c r="C3" s="54" t="s">
        <v>30</v>
      </c>
    </row>
    <row r="4" spans="1:3" ht="15.75" customHeight="1">
      <c r="A4" s="137">
        <v>2014</v>
      </c>
      <c r="B4" s="138"/>
      <c r="C4" s="139"/>
    </row>
    <row r="5" spans="1:3" ht="15">
      <c r="A5" s="60" t="s">
        <v>38</v>
      </c>
      <c r="B5" s="49"/>
      <c r="C5" s="49"/>
    </row>
    <row r="6" spans="1:3" ht="15">
      <c r="A6" s="55" t="s">
        <v>39</v>
      </c>
      <c r="B6" s="61"/>
      <c r="C6" s="56"/>
    </row>
    <row r="7" spans="1:3" ht="15">
      <c r="A7" s="60" t="s">
        <v>40</v>
      </c>
      <c r="B7" s="49"/>
      <c r="C7" s="49"/>
    </row>
    <row r="8" spans="1:3" ht="15">
      <c r="A8" s="55" t="s">
        <v>41</v>
      </c>
      <c r="B8" s="56"/>
      <c r="C8" s="56"/>
    </row>
    <row r="9" spans="1:3" ht="15">
      <c r="A9" s="57" t="s">
        <v>42</v>
      </c>
      <c r="B9" s="49"/>
      <c r="C9" s="49"/>
    </row>
    <row r="10" spans="1:3" ht="15.75">
      <c r="A10" s="137">
        <v>2015</v>
      </c>
      <c r="B10" s="138"/>
      <c r="C10" s="139"/>
    </row>
    <row r="11" spans="1:3" ht="15">
      <c r="A11" s="79" t="s">
        <v>31</v>
      </c>
      <c r="B11" s="80">
        <v>130</v>
      </c>
      <c r="C11" s="56" t="s">
        <v>144</v>
      </c>
    </row>
    <row r="12" spans="1:3" ht="15">
      <c r="A12" s="57" t="s">
        <v>32</v>
      </c>
      <c r="B12" s="49">
        <v>125</v>
      </c>
      <c r="C12" s="49" t="s">
        <v>144</v>
      </c>
    </row>
    <row r="13" spans="1:3" ht="15">
      <c r="A13" s="55" t="s">
        <v>33</v>
      </c>
      <c r="B13" s="56">
        <v>125</v>
      </c>
      <c r="C13" s="56" t="s">
        <v>144</v>
      </c>
    </row>
    <row r="14" spans="1:3" ht="15">
      <c r="A14" s="58" t="s">
        <v>34</v>
      </c>
      <c r="B14" s="59">
        <v>125</v>
      </c>
      <c r="C14" s="49" t="s">
        <v>147</v>
      </c>
    </row>
    <row r="15" spans="1:3" ht="15">
      <c r="A15" s="55" t="s">
        <v>35</v>
      </c>
      <c r="B15" s="56">
        <v>125</v>
      </c>
      <c r="C15" s="56" t="s">
        <v>147</v>
      </c>
    </row>
    <row r="16" spans="1:3" ht="15">
      <c r="A16" s="60" t="s">
        <v>36</v>
      </c>
      <c r="B16" s="49">
        <v>110</v>
      </c>
      <c r="C16" s="49" t="s">
        <v>163</v>
      </c>
    </row>
    <row r="17" spans="1:3" ht="15">
      <c r="A17" s="55" t="s">
        <v>37</v>
      </c>
      <c r="B17" s="56"/>
      <c r="C17" s="56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="90" zoomScaleNormal="90" zoomScalePageLayoutView="0" workbookViewId="0" topLeftCell="A4">
      <selection activeCell="B16" sqref="B16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40"/>
      <c r="C1" s="140"/>
      <c r="D1" s="140"/>
      <c r="E1" s="140"/>
      <c r="F1" s="140"/>
    </row>
    <row r="2" spans="1:6" ht="15.75">
      <c r="A2" s="57"/>
      <c r="B2" s="141" t="s">
        <v>1</v>
      </c>
      <c r="C2" s="141"/>
      <c r="D2" s="141"/>
      <c r="E2" s="141"/>
      <c r="F2" s="141"/>
    </row>
    <row r="3" spans="1:6" ht="15.75">
      <c r="A3" s="57"/>
      <c r="B3" s="141" t="s">
        <v>48</v>
      </c>
      <c r="C3" s="141"/>
      <c r="D3" s="141"/>
      <c r="E3" s="141"/>
      <c r="F3" s="141"/>
    </row>
    <row r="4" spans="1:7" ht="15.75">
      <c r="A4" s="57"/>
      <c r="B4" s="62">
        <v>0.12</v>
      </c>
      <c r="C4" s="63">
        <v>0.13</v>
      </c>
      <c r="D4" s="63">
        <v>0.125</v>
      </c>
      <c r="E4" s="63">
        <v>0.115</v>
      </c>
      <c r="F4" s="63">
        <v>0.11</v>
      </c>
      <c r="G4" s="64" t="s">
        <v>49</v>
      </c>
    </row>
    <row r="5" spans="1:7" ht="15.75" customHeight="1">
      <c r="A5" s="142">
        <v>2014</v>
      </c>
      <c r="B5" s="143"/>
      <c r="C5" s="143"/>
      <c r="D5" s="143"/>
      <c r="E5" s="143"/>
      <c r="F5" s="143"/>
      <c r="G5" s="144"/>
    </row>
    <row r="6" spans="1:7" ht="15">
      <c r="A6" s="57" t="s">
        <v>38</v>
      </c>
      <c r="B6" s="67"/>
      <c r="C6" s="67"/>
      <c r="D6" s="67"/>
      <c r="E6" s="49"/>
      <c r="F6" s="49"/>
      <c r="G6" s="49"/>
    </row>
    <row r="7" spans="1:7" ht="15">
      <c r="A7" s="55"/>
      <c r="B7" s="61"/>
      <c r="C7" s="61"/>
      <c r="D7" s="61"/>
      <c r="E7" s="61"/>
      <c r="F7" s="56"/>
      <c r="G7" s="61"/>
    </row>
    <row r="8" spans="1:7" ht="15">
      <c r="A8" s="57" t="s">
        <v>40</v>
      </c>
      <c r="B8" s="49"/>
      <c r="C8" s="49"/>
      <c r="D8" s="97"/>
      <c r="E8" s="97"/>
      <c r="F8" s="98"/>
      <c r="G8" s="49"/>
    </row>
    <row r="9" spans="1:7" ht="15">
      <c r="A9" s="55" t="s">
        <v>41</v>
      </c>
      <c r="B9" s="56"/>
      <c r="C9" s="56"/>
      <c r="D9" s="61"/>
      <c r="E9" s="61"/>
      <c r="F9" s="56"/>
      <c r="G9" s="61"/>
    </row>
    <row r="10" spans="1:7" ht="15">
      <c r="A10" s="57" t="s">
        <v>42</v>
      </c>
      <c r="B10" s="49">
        <v>130</v>
      </c>
      <c r="C10" s="49"/>
      <c r="D10" s="49">
        <f>B10+$B$24</f>
        <v>140</v>
      </c>
      <c r="E10" s="49">
        <f>B10+$B$23</f>
        <v>125</v>
      </c>
      <c r="F10" s="49">
        <f>B10+$B$22</f>
        <v>120</v>
      </c>
      <c r="G10" s="49" t="s">
        <v>144</v>
      </c>
    </row>
    <row r="11" spans="1:7" ht="15.75">
      <c r="A11" s="142">
        <v>2015</v>
      </c>
      <c r="B11" s="143"/>
      <c r="C11" s="143"/>
      <c r="D11" s="143"/>
      <c r="E11" s="143"/>
      <c r="F11" s="143"/>
      <c r="G11" s="144"/>
    </row>
    <row r="12" spans="1:7" ht="15">
      <c r="A12" s="65" t="s">
        <v>31</v>
      </c>
      <c r="B12" s="56">
        <v>130</v>
      </c>
      <c r="C12" s="56"/>
      <c r="D12" s="56">
        <f>B12+B24</f>
        <v>140</v>
      </c>
      <c r="E12" s="56">
        <f>B12+B23</f>
        <v>125</v>
      </c>
      <c r="F12" s="56">
        <f>B12+B22</f>
        <v>120</v>
      </c>
      <c r="G12" s="61" t="s">
        <v>144</v>
      </c>
    </row>
    <row r="13" spans="1:7" ht="15">
      <c r="A13" s="57" t="s">
        <v>32</v>
      </c>
      <c r="B13" s="49">
        <v>130</v>
      </c>
      <c r="C13" s="49"/>
      <c r="D13" s="49">
        <f>B13+B24</f>
        <v>140</v>
      </c>
      <c r="E13" s="49">
        <f>B13+B23</f>
        <v>125</v>
      </c>
      <c r="F13" s="49">
        <f>B13+B22</f>
        <v>120</v>
      </c>
      <c r="G13" s="49" t="s">
        <v>144</v>
      </c>
    </row>
    <row r="14" spans="1:7" ht="15">
      <c r="A14" s="55" t="s">
        <v>33</v>
      </c>
      <c r="B14" s="56">
        <v>130</v>
      </c>
      <c r="C14" s="56"/>
      <c r="D14" s="56">
        <f>B14+B24</f>
        <v>140</v>
      </c>
      <c r="E14" s="56">
        <f>B14+B23</f>
        <v>125</v>
      </c>
      <c r="F14" s="56">
        <f>B14+B22</f>
        <v>120</v>
      </c>
      <c r="G14" s="61" t="s">
        <v>144</v>
      </c>
    </row>
    <row r="15" spans="1:7" ht="15">
      <c r="A15" s="57" t="s">
        <v>34</v>
      </c>
      <c r="B15" s="49">
        <v>130</v>
      </c>
      <c r="C15" s="49"/>
      <c r="D15" s="49">
        <f>B15+B24</f>
        <v>140</v>
      </c>
      <c r="E15" s="49">
        <f>B15+B23</f>
        <v>125</v>
      </c>
      <c r="F15" s="49">
        <f>B15+B22</f>
        <v>120</v>
      </c>
      <c r="G15" s="49" t="s">
        <v>147</v>
      </c>
    </row>
    <row r="16" spans="1:7" ht="15">
      <c r="A16" s="55" t="s">
        <v>35</v>
      </c>
      <c r="B16" s="56"/>
      <c r="C16" s="56"/>
      <c r="D16" s="56"/>
      <c r="E16" s="56"/>
      <c r="F16" s="56"/>
      <c r="G16" s="61"/>
    </row>
    <row r="17" spans="1:7" ht="15">
      <c r="A17" s="57" t="s">
        <v>36</v>
      </c>
      <c r="B17" s="49"/>
      <c r="C17" s="49"/>
      <c r="D17" s="49"/>
      <c r="E17" s="66"/>
      <c r="F17" s="49"/>
      <c r="G17" s="49"/>
    </row>
    <row r="18" spans="1:7" ht="15">
      <c r="A18" s="55" t="s">
        <v>37</v>
      </c>
      <c r="B18" s="61"/>
      <c r="C18" s="61"/>
      <c r="D18" s="61"/>
      <c r="E18" s="56"/>
      <c r="F18" s="56"/>
      <c r="G18" s="61"/>
    </row>
    <row r="21" spans="1:6" ht="15">
      <c r="A21" t="s">
        <v>50</v>
      </c>
      <c r="F21" t="s">
        <v>43</v>
      </c>
    </row>
    <row r="22" spans="1:6" ht="15.75" thickBot="1">
      <c r="A22" s="68">
        <v>0.11</v>
      </c>
      <c r="B22">
        <v>-10</v>
      </c>
      <c r="F22" t="s">
        <v>44</v>
      </c>
    </row>
    <row r="23" spans="1:6" ht="15.75" thickBot="1">
      <c r="A23" s="69">
        <v>0.115</v>
      </c>
      <c r="B23" s="70">
        <v>-5</v>
      </c>
      <c r="C23" s="92"/>
      <c r="D23" s="92"/>
      <c r="F23" t="s">
        <v>45</v>
      </c>
    </row>
    <row r="24" spans="1:6" ht="15">
      <c r="A24" s="71">
        <v>0.125</v>
      </c>
      <c r="B24" s="72">
        <v>10</v>
      </c>
      <c r="C24" s="72"/>
      <c r="D24" s="72"/>
      <c r="F24" t="s">
        <v>46</v>
      </c>
    </row>
    <row r="25" spans="1:6" ht="15">
      <c r="A25" s="68">
        <v>0.13</v>
      </c>
      <c r="B25" s="73" t="s">
        <v>51</v>
      </c>
      <c r="C25" s="73"/>
      <c r="D25" s="73"/>
      <c r="F25" t="s">
        <v>47</v>
      </c>
    </row>
    <row r="27" ht="15">
      <c r="A27" t="s">
        <v>43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</sheetData>
  <sheetProtection selectLockedCells="1" selectUnlockedCells="1"/>
  <mergeCells count="5">
    <mergeCell ref="B1:F1"/>
    <mergeCell ref="B2:F2"/>
    <mergeCell ref="B3:F3"/>
    <mergeCell ref="A5:G5"/>
    <mergeCell ref="A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11" sqref="B11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52</v>
      </c>
      <c r="C2" s="52" t="s">
        <v>29</v>
      </c>
    </row>
    <row r="3" spans="2:3" ht="15.75">
      <c r="B3" s="53" t="s">
        <v>53</v>
      </c>
      <c r="C3" s="54" t="s">
        <v>30</v>
      </c>
    </row>
    <row r="4" spans="1:3" ht="15.75" customHeight="1">
      <c r="A4" s="137">
        <v>2014</v>
      </c>
      <c r="B4" s="138"/>
      <c r="C4" s="139"/>
    </row>
    <row r="5" spans="1:3" ht="15">
      <c r="A5" s="60" t="s">
        <v>38</v>
      </c>
      <c r="B5" s="75"/>
      <c r="C5" s="49"/>
    </row>
    <row r="6" spans="1:3" ht="15">
      <c r="A6" s="55" t="s">
        <v>39</v>
      </c>
      <c r="B6" s="56"/>
      <c r="C6" s="56"/>
    </row>
    <row r="7" spans="1:3" ht="15">
      <c r="A7" s="74" t="s">
        <v>40</v>
      </c>
      <c r="B7" s="49"/>
      <c r="C7" s="49"/>
    </row>
    <row r="8" spans="1:3" ht="15">
      <c r="A8" s="65" t="s">
        <v>41</v>
      </c>
      <c r="B8" s="56"/>
      <c r="C8" s="56"/>
    </row>
    <row r="9" spans="1:3" ht="15">
      <c r="A9" s="74" t="s">
        <v>42</v>
      </c>
      <c r="B9" s="49"/>
      <c r="C9" s="49"/>
    </row>
    <row r="10" spans="1:3" ht="15.75">
      <c r="A10" s="137">
        <v>2015</v>
      </c>
      <c r="B10" s="138"/>
      <c r="C10" s="139"/>
    </row>
    <row r="11" spans="1:3" ht="15">
      <c r="A11" s="81" t="s">
        <v>31</v>
      </c>
      <c r="B11" s="80">
        <v>70</v>
      </c>
      <c r="C11" s="56" t="s">
        <v>144</v>
      </c>
    </row>
    <row r="12" spans="1:3" ht="15">
      <c r="A12" s="74" t="s">
        <v>32</v>
      </c>
      <c r="B12" s="49">
        <v>70</v>
      </c>
      <c r="C12" s="49" t="s">
        <v>144</v>
      </c>
    </row>
    <row r="13" spans="1:3" ht="15">
      <c r="A13" s="65" t="s">
        <v>33</v>
      </c>
      <c r="B13" s="56">
        <v>70</v>
      </c>
      <c r="C13" s="56" t="s">
        <v>144</v>
      </c>
    </row>
    <row r="14" spans="1:3" ht="15">
      <c r="A14" s="60" t="s">
        <v>34</v>
      </c>
      <c r="B14" s="75">
        <v>68</v>
      </c>
      <c r="C14" s="75" t="s">
        <v>147</v>
      </c>
    </row>
    <row r="15" spans="1:3" ht="15">
      <c r="A15" s="55" t="s">
        <v>35</v>
      </c>
      <c r="B15" s="56">
        <v>68</v>
      </c>
      <c r="C15" s="56" t="s">
        <v>147</v>
      </c>
    </row>
    <row r="16" spans="1:3" ht="15">
      <c r="A16" s="57" t="s">
        <v>36</v>
      </c>
      <c r="B16" s="49"/>
      <c r="C16" s="49"/>
    </row>
    <row r="17" spans="1:3" ht="15">
      <c r="A17" s="55" t="s">
        <v>37</v>
      </c>
      <c r="B17" s="56"/>
      <c r="C17" s="56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76" customWidth="1"/>
    <col min="2" max="2" width="6.4453125" style="76" customWidth="1"/>
    <col min="3" max="3" width="22.10546875" style="76" customWidth="1"/>
    <col min="4" max="4" width="16.4453125" style="76" customWidth="1"/>
    <col min="5" max="5" width="6.88671875" style="76" customWidth="1"/>
    <col min="6" max="6" width="7.77734375" style="76" customWidth="1"/>
    <col min="7" max="7" width="20.10546875" style="76" customWidth="1"/>
    <col min="8" max="8" width="14.4453125" style="76" customWidth="1"/>
    <col min="9" max="9" width="6.99609375" style="76" customWidth="1"/>
    <col min="10" max="10" width="4.99609375" style="76" customWidth="1"/>
    <col min="11" max="11" width="17.21484375" style="76" customWidth="1"/>
    <col min="12" max="12" width="14.4453125" style="76" customWidth="1"/>
    <col min="13" max="13" width="6.88671875" style="76" customWidth="1"/>
    <col min="14" max="16384" width="12.4453125" style="76" customWidth="1"/>
  </cols>
  <sheetData>
    <row r="1" ht="15">
      <c r="A1" s="76" t="s">
        <v>54</v>
      </c>
    </row>
    <row r="2" spans="3:11" ht="15">
      <c r="C2" s="76" t="s">
        <v>55</v>
      </c>
      <c r="G2" s="76" t="s">
        <v>56</v>
      </c>
      <c r="K2" s="76" t="s">
        <v>57</v>
      </c>
    </row>
    <row r="3" spans="2:13" ht="15">
      <c r="B3" t="s">
        <v>58</v>
      </c>
      <c r="C3" t="s">
        <v>59</v>
      </c>
      <c r="D3" t="s">
        <v>60</v>
      </c>
      <c r="E3" t="s">
        <v>61</v>
      </c>
      <c r="F3" t="s">
        <v>58</v>
      </c>
      <c r="G3" t="s">
        <v>59</v>
      </c>
      <c r="H3" t="s">
        <v>60</v>
      </c>
      <c r="I3" t="s">
        <v>61</v>
      </c>
      <c r="J3" t="s">
        <v>58</v>
      </c>
      <c r="K3" t="s">
        <v>59</v>
      </c>
      <c r="L3" t="s">
        <v>60</v>
      </c>
      <c r="M3" t="s">
        <v>61</v>
      </c>
    </row>
    <row r="4" spans="2:13" ht="15">
      <c r="B4" t="s">
        <v>62</v>
      </c>
      <c r="C4" t="s">
        <v>89</v>
      </c>
      <c r="D4" t="s">
        <v>160</v>
      </c>
      <c r="E4" s="34">
        <v>625.75</v>
      </c>
      <c r="F4" t="s">
        <v>82</v>
      </c>
      <c r="G4" t="s">
        <v>90</v>
      </c>
      <c r="H4" t="s">
        <v>160</v>
      </c>
      <c r="I4" s="34">
        <v>657.75</v>
      </c>
      <c r="J4" t="s">
        <v>63</v>
      </c>
      <c r="K4" t="s">
        <v>64</v>
      </c>
      <c r="L4" t="s">
        <v>160</v>
      </c>
      <c r="M4" s="34">
        <v>411.75</v>
      </c>
    </row>
    <row r="5" spans="2:13" ht="15">
      <c r="B5" t="s">
        <v>65</v>
      </c>
      <c r="C5" t="s">
        <v>91</v>
      </c>
      <c r="D5" t="s">
        <v>160</v>
      </c>
      <c r="E5" s="34">
        <v>629.25</v>
      </c>
      <c r="F5" t="s">
        <v>98</v>
      </c>
      <c r="G5" t="s">
        <v>99</v>
      </c>
      <c r="H5" t="s">
        <v>160</v>
      </c>
      <c r="I5" s="34">
        <v>662.75</v>
      </c>
      <c r="J5" t="s">
        <v>66</v>
      </c>
      <c r="K5" t="s">
        <v>67</v>
      </c>
      <c r="L5" t="s">
        <v>160</v>
      </c>
      <c r="M5" s="34">
        <v>420.25</v>
      </c>
    </row>
    <row r="6" spans="2:13" ht="15">
      <c r="B6" t="s">
        <v>68</v>
      </c>
      <c r="C6" t="s">
        <v>92</v>
      </c>
      <c r="D6" t="s">
        <v>160</v>
      </c>
      <c r="E6" s="34">
        <v>630.75</v>
      </c>
      <c r="F6" t="s">
        <v>100</v>
      </c>
      <c r="G6" t="s">
        <v>101</v>
      </c>
      <c r="H6" t="s">
        <v>160</v>
      </c>
      <c r="I6" s="34">
        <v>667</v>
      </c>
      <c r="J6" t="s">
        <v>69</v>
      </c>
      <c r="K6" t="s">
        <v>70</v>
      </c>
      <c r="L6" t="s">
        <v>160</v>
      </c>
      <c r="M6" s="34">
        <v>426.75</v>
      </c>
    </row>
    <row r="7" spans="2:13" ht="15">
      <c r="B7" t="s">
        <v>84</v>
      </c>
      <c r="C7" t="s">
        <v>93</v>
      </c>
      <c r="D7" t="s">
        <v>160</v>
      </c>
      <c r="E7" s="34">
        <v>637.5</v>
      </c>
      <c r="F7" t="s">
        <v>102</v>
      </c>
      <c r="G7" t="s">
        <v>103</v>
      </c>
      <c r="H7" t="s">
        <v>160</v>
      </c>
      <c r="I7" s="34">
        <v>675.25</v>
      </c>
      <c r="J7" t="s">
        <v>71</v>
      </c>
      <c r="K7" t="s">
        <v>72</v>
      </c>
      <c r="L7" t="s">
        <v>160</v>
      </c>
      <c r="M7" s="34">
        <v>429.25</v>
      </c>
    </row>
    <row r="8" spans="2:13" ht="15">
      <c r="B8" t="s">
        <v>85</v>
      </c>
      <c r="C8" t="s">
        <v>94</v>
      </c>
      <c r="D8" t="s">
        <v>160</v>
      </c>
      <c r="E8" s="34">
        <v>646.25</v>
      </c>
      <c r="F8" t="s">
        <v>104</v>
      </c>
      <c r="G8" t="s">
        <v>105</v>
      </c>
      <c r="H8" t="s">
        <v>160</v>
      </c>
      <c r="I8" s="34">
        <v>685.5</v>
      </c>
      <c r="J8" t="s">
        <v>73</v>
      </c>
      <c r="K8" t="s">
        <v>74</v>
      </c>
      <c r="L8" t="s">
        <v>160</v>
      </c>
      <c r="M8" s="34">
        <v>434.75</v>
      </c>
    </row>
    <row r="9" spans="2:13" ht="15">
      <c r="B9" t="s">
        <v>86</v>
      </c>
      <c r="C9" t="s">
        <v>95</v>
      </c>
      <c r="D9" t="s">
        <v>160</v>
      </c>
      <c r="E9" s="34">
        <v>649.25</v>
      </c>
      <c r="F9" t="s">
        <v>106</v>
      </c>
      <c r="G9" t="s">
        <v>107</v>
      </c>
      <c r="H9" t="s">
        <v>160</v>
      </c>
      <c r="I9" s="34">
        <v>691</v>
      </c>
      <c r="J9" t="s">
        <v>114</v>
      </c>
      <c r="K9" t="s">
        <v>115</v>
      </c>
      <c r="L9" t="s">
        <v>160</v>
      </c>
      <c r="M9" s="34">
        <v>443.25</v>
      </c>
    </row>
    <row r="10" spans="2:13" ht="15">
      <c r="B10" t="s">
        <v>87</v>
      </c>
      <c r="C10" t="s">
        <v>96</v>
      </c>
      <c r="D10" t="s">
        <v>160</v>
      </c>
      <c r="E10" s="34">
        <v>643</v>
      </c>
      <c r="F10" t="s">
        <v>108</v>
      </c>
      <c r="G10" t="s">
        <v>109</v>
      </c>
      <c r="H10" t="s">
        <v>160</v>
      </c>
      <c r="I10" s="34">
        <v>676.5</v>
      </c>
      <c r="J10" t="s">
        <v>116</v>
      </c>
      <c r="K10" t="s">
        <v>117</v>
      </c>
      <c r="L10" t="s">
        <v>160</v>
      </c>
      <c r="M10" s="34">
        <v>449</v>
      </c>
    </row>
    <row r="11" spans="2:13" ht="15">
      <c r="B11" t="s">
        <v>88</v>
      </c>
      <c r="C11" t="s">
        <v>97</v>
      </c>
      <c r="D11" t="s">
        <v>160</v>
      </c>
      <c r="E11" s="34">
        <v>611.75</v>
      </c>
      <c r="F11" t="s">
        <v>110</v>
      </c>
      <c r="G11" t="s">
        <v>111</v>
      </c>
      <c r="H11" t="s">
        <v>160</v>
      </c>
      <c r="I11" s="34">
        <v>648</v>
      </c>
      <c r="J11" t="s">
        <v>75</v>
      </c>
      <c r="K11" t="s">
        <v>76</v>
      </c>
      <c r="L11" t="s">
        <v>160</v>
      </c>
      <c r="M11" s="34">
        <v>452.75</v>
      </c>
    </row>
    <row r="12" spans="2:13" ht="15">
      <c r="B12" t="s">
        <v>124</v>
      </c>
      <c r="C12" t="s">
        <v>125</v>
      </c>
      <c r="D12" t="s">
        <v>160</v>
      </c>
      <c r="E12" s="34">
        <v>614.75</v>
      </c>
      <c r="F12" t="s">
        <v>132</v>
      </c>
      <c r="G12" t="s">
        <v>133</v>
      </c>
      <c r="H12" t="s">
        <v>160</v>
      </c>
      <c r="I12" s="34">
        <v>654.75</v>
      </c>
      <c r="J12" t="s">
        <v>118</v>
      </c>
      <c r="K12" t="s">
        <v>119</v>
      </c>
      <c r="L12" t="s">
        <v>160</v>
      </c>
      <c r="M12" s="34">
        <v>442</v>
      </c>
    </row>
    <row r="13" spans="2:13" ht="15">
      <c r="B13" t="s">
        <v>126</v>
      </c>
      <c r="C13" t="s">
        <v>127</v>
      </c>
      <c r="D13" t="s">
        <v>160</v>
      </c>
      <c r="E13" s="34">
        <v>625</v>
      </c>
      <c r="F13" t="s">
        <v>134</v>
      </c>
      <c r="G13" t="s">
        <v>135</v>
      </c>
      <c r="H13" t="s">
        <v>160</v>
      </c>
      <c r="I13" s="34">
        <v>661.75</v>
      </c>
      <c r="J13" t="s">
        <v>77</v>
      </c>
      <c r="K13" t="s">
        <v>78</v>
      </c>
      <c r="L13" t="s">
        <v>160</v>
      </c>
      <c r="M13" s="34">
        <v>433</v>
      </c>
    </row>
    <row r="14" spans="2:13" ht="15">
      <c r="B14" t="s">
        <v>128</v>
      </c>
      <c r="C14" t="s">
        <v>129</v>
      </c>
      <c r="D14" t="s">
        <v>160</v>
      </c>
      <c r="E14" s="34">
        <v>626.5</v>
      </c>
      <c r="F14" t="s">
        <v>136</v>
      </c>
      <c r="G14" t="s">
        <v>137</v>
      </c>
      <c r="H14" t="s">
        <v>160</v>
      </c>
      <c r="I14" s="34">
        <v>661</v>
      </c>
      <c r="J14" t="s">
        <v>149</v>
      </c>
      <c r="K14" t="s">
        <v>150</v>
      </c>
      <c r="L14" t="s">
        <v>160</v>
      </c>
      <c r="M14" s="34">
        <v>440.5</v>
      </c>
    </row>
    <row r="15" spans="2:13" ht="15">
      <c r="B15" t="s">
        <v>130</v>
      </c>
      <c r="C15" t="s">
        <v>131</v>
      </c>
      <c r="D15" t="s">
        <v>160</v>
      </c>
      <c r="E15" s="34">
        <v>618.5</v>
      </c>
      <c r="F15" t="s">
        <v>138</v>
      </c>
      <c r="G15" t="s">
        <v>139</v>
      </c>
      <c r="H15" t="s">
        <v>160</v>
      </c>
      <c r="I15" s="34">
        <v>661</v>
      </c>
      <c r="J15" t="s">
        <v>151</v>
      </c>
      <c r="K15" t="s">
        <v>152</v>
      </c>
      <c r="L15" t="s">
        <v>160</v>
      </c>
      <c r="M15" s="34">
        <v>443.5</v>
      </c>
    </row>
    <row r="16" spans="2:13" ht="15">
      <c r="B16" t="s">
        <v>140</v>
      </c>
      <c r="C16" t="s">
        <v>141</v>
      </c>
      <c r="D16" t="s">
        <v>160</v>
      </c>
      <c r="E16" s="34">
        <v>597.5</v>
      </c>
      <c r="F16" t="s">
        <v>142</v>
      </c>
      <c r="G16" t="s">
        <v>143</v>
      </c>
      <c r="H16" t="s">
        <v>160</v>
      </c>
      <c r="I16">
        <v>597.75</v>
      </c>
      <c r="J16" t="s">
        <v>120</v>
      </c>
      <c r="K16" t="s">
        <v>121</v>
      </c>
      <c r="L16" t="s">
        <v>160</v>
      </c>
      <c r="M16" s="34">
        <v>449.5</v>
      </c>
    </row>
    <row r="17" spans="2:13" ht="15">
      <c r="B17"/>
      <c r="C17"/>
      <c r="D17" s="108"/>
      <c r="E17" s="34"/>
      <c r="F17" t="s">
        <v>161</v>
      </c>
      <c r="G17" t="s">
        <v>161</v>
      </c>
      <c r="H17" s="108" t="s">
        <v>161</v>
      </c>
      <c r="I17"/>
      <c r="J17" t="s">
        <v>153</v>
      </c>
      <c r="K17" t="s">
        <v>154</v>
      </c>
      <c r="L17" t="s">
        <v>160</v>
      </c>
      <c r="M17" s="34">
        <v>442.25</v>
      </c>
    </row>
    <row r="18" spans="2:13" ht="15">
      <c r="B18"/>
      <c r="C18"/>
      <c r="D18" s="108"/>
      <c r="E18" s="34"/>
      <c r="F18"/>
      <c r="G18"/>
      <c r="H18" s="108"/>
      <c r="I18"/>
      <c r="J18" t="s">
        <v>122</v>
      </c>
      <c r="K18" t="s">
        <v>123</v>
      </c>
      <c r="L18" t="s">
        <v>160</v>
      </c>
      <c r="M18" s="34">
        <v>421.25</v>
      </c>
    </row>
    <row r="19" spans="2:13" ht="15">
      <c r="B19"/>
      <c r="C19"/>
      <c r="D19"/>
      <c r="E19"/>
      <c r="F19"/>
      <c r="G19"/>
      <c r="H19"/>
      <c r="I19"/>
      <c r="J19" t="s">
        <v>155</v>
      </c>
      <c r="K19" t="s">
        <v>156</v>
      </c>
      <c r="L19" t="s">
        <v>160</v>
      </c>
      <c r="M19" s="34">
        <v>430</v>
      </c>
    </row>
    <row r="20" spans="2:13" ht="15">
      <c r="B20"/>
      <c r="C20"/>
      <c r="D20"/>
      <c r="E20"/>
      <c r="F20"/>
      <c r="G20"/>
      <c r="H20"/>
      <c r="I20"/>
      <c r="J20" t="s">
        <v>157</v>
      </c>
      <c r="K20" t="s">
        <v>158</v>
      </c>
      <c r="L20" t="s">
        <v>160</v>
      </c>
      <c r="M20" s="34">
        <v>424</v>
      </c>
    </row>
    <row r="24" spans="3:9" ht="15.75">
      <c r="C24" s="77" t="s">
        <v>79</v>
      </c>
      <c r="D24" s="57" t="s">
        <v>162</v>
      </c>
      <c r="E24" s="57">
        <v>22</v>
      </c>
      <c r="F24" s="76" t="s">
        <v>80</v>
      </c>
      <c r="G24" t="s">
        <v>42</v>
      </c>
      <c r="H24" t="s">
        <v>81</v>
      </c>
      <c r="I24" s="76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8"/>
    </row>
    <row r="6" spans="2:3" ht="15">
      <c r="B6" s="78"/>
      <c r="C6" s="78"/>
    </row>
    <row r="7" spans="2:3" ht="15">
      <c r="B7" s="78"/>
      <c r="C7" s="7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2014-12-23T15:58:22Z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