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72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<sst xmlns="http://schemas.openxmlformats.org/spreadsheetml/2006/main" count="269" uniqueCount="154">
  <si>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</si>
  <si>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</si>
  <si>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</si>
  <si>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</si>
  <si>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</si>
  <si>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</si>
  <si>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</si>
  <si>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</si>
  <si>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</si>
  <si>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</si>
  <si>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</si>
  <si>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</si>
  <si>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</si>
  <si>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</si>
  <si>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</si>
  <si>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</si>
  <si>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</si>
  <si>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</si>
  <si>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</si>
  <si>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</si>
  <si>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</si>
  <si>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</si>
  <si>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</si>
  <si>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</si>
  <si>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</si>
  <si>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</si>
  <si>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</si>
  <si>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</si>
  <si>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</si>
  <si>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</si>
  <si>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</si>
  <si>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</si>
  <si>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</si>
  <si>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</si>
  <si>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</si>
  <si>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</si>
  <si>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</si>
  <si>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</si>
  <si>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</si>
  <si>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</si>
  <si>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</si>
  <si>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</si>
  <si>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</si>
  <si>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</si>
  <si>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</si>
  <si>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</si>
  <si>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</si>
  <si>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</si>
  <si>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</si>
  <si>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</si>
  <si>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</si>
  <si>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</si>
  <si>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</si>
  <si>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</si>
  <si>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</si>
  <si>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</si>
  <si>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</si>
  <si>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</si>
  <si>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</si>
  <si>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</si>
  <si>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</si>
  <si>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</si>
  <si>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</si>
  <si>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</si>
  <si>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</si>
  <si>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</si>
  <si>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</si>
  <si>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</si>
  <si>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</si>
  <si>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</si>
  <si>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</si>
  <si>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</si>
  <si>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</si>
  <si>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</si>
  <si>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</si>
  <si>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</si>
  <si>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</si>
  <si>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</si>
  <si>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</si>
  <si>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</si>
  <si>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</si>
  <si>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</si>
  <si>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</si>
  <si>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</si>
  <si>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</si>
  <si>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</si>
  <si>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</si>
  <si>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</si>
  <si>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</si>
  <si>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</si>
  <si>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</si>
  <si>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</si>
  <si>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</si>
  <si>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</si>
  <si>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</si>
  <si>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</si>
  <si>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</si>
  <si>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</si>
  <si>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</si>
  <si>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</si>
  <si>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</si>
  <si>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</si>
  <si>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</si>
  <si>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</si>
  <si>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</si>
  <si>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</si>
  <si>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</si>
  <si>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</si>
  <si>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</si>
  <si>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</si>
  <si>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</si>
  <si>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</si>
  <si>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</si>
  <si>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</si>
  <si>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</si>
  <si>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</si>
  <si>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</si>
  <si>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</si>
  <si>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</si>
  <si>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</si>
  <si>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</si>
  <si>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</si>
  <si>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</si>
  <si>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</si>
  <si>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</si>
  <si>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</si>
  <si>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</si>
  <si>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</si>
  <si>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</si>
  <si>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</si>
  <si>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</si>
  <si>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</si>
  <si>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</si>
  <si>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</si>
  <si>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</si>
  <si>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</si>
  <si>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</si>
  <si>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</si>
  <si>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</si>
  <si>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</si>
  <si>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</si>
  <si>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</si>
  <si>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</si>
  <si>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</si>
  <si>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</si>
  <si>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</si>
  <si>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</si>
  <si>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</si>
  <si>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</si>
  <si>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</si>
  <si>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</si>
  <si>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</si>
  <si>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*The record could not be found</t>
  </si>
  <si>
    <t>Miércoles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</si>
</sst>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Miércoles</v>
      </c>
      <c r="K8" s="4">
        <f>Datos!E23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523</v>
      </c>
      <c r="D20" s="24"/>
      <c r="E20" s="114">
        <f>D21+'Primas HRW'!B9</f>
        <v>546.25</v>
      </c>
      <c r="F20" s="114">
        <f>D21+'Primas HRW'!C9</f>
        <v>571.25</v>
      </c>
      <c r="G20" s="114">
        <f>D21+'Primas HRW'!D9</f>
        <v>556.25</v>
      </c>
      <c r="H20" s="114">
        <f>D21+'Primas HRW'!E9</f>
        <v>541.25</v>
      </c>
      <c r="I20" s="115">
        <f>D21+'Primas HRW'!F9</f>
        <v>536.25</v>
      </c>
      <c r="J20" s="31"/>
      <c r="K20" s="26">
        <f>J21+'Primas maíz'!B8</f>
        <v>410</v>
      </c>
    </row>
    <row r="21" spans="1:11" ht="19.5" customHeight="1">
      <c r="A21" s="16" t="s">
        <v>12</v>
      </c>
      <c r="B21" s="29">
        <f>Datos!E4</f>
        <v>463</v>
      </c>
      <c r="C21" s="23">
        <f>B21+'Primas SRW'!B9</f>
        <v>523</v>
      </c>
      <c r="D21" s="24">
        <f>Datos!I4</f>
        <v>461.25</v>
      </c>
      <c r="E21" s="114">
        <f>D21+'Primas HRW'!B10</f>
        <v>546.25</v>
      </c>
      <c r="F21" s="114">
        <f>D21+'Primas HRW'!C10</f>
        <v>571.25</v>
      </c>
      <c r="G21" s="114">
        <f>D21+'Primas HRW'!D10</f>
        <v>556.25</v>
      </c>
      <c r="H21" s="114">
        <f>D21+'Primas HRW'!E10</f>
        <v>541.25</v>
      </c>
      <c r="I21" s="115">
        <f>D21+'Primas HRW'!F10</f>
        <v>536.25</v>
      </c>
      <c r="J21" s="31">
        <f>Datos!M4</f>
        <v>358</v>
      </c>
      <c r="K21" s="26">
        <f>J21+'Primas maíz'!B9</f>
        <v>410</v>
      </c>
    </row>
    <row r="22" spans="1:11" ht="19.5" customHeight="1">
      <c r="A22" s="16" t="s">
        <v>94</v>
      </c>
      <c r="B22" s="29"/>
      <c r="C22" s="23">
        <f>B23+'Primas SRW'!B10</f>
        <v>524.75</v>
      </c>
      <c r="D22" s="24"/>
      <c r="E22" s="114">
        <f>D23+'Primas HRW'!B11</f>
        <v>557.25</v>
      </c>
      <c r="F22" s="114">
        <f>D23+'Primas HRW'!C11</f>
        <v>582.25</v>
      </c>
      <c r="G22" s="114">
        <f>D23+'Primas HRW'!D11</f>
        <v>567.25</v>
      </c>
      <c r="H22" s="114">
        <f>D23+'Primas HRW'!E11</f>
        <v>552.25</v>
      </c>
      <c r="I22" s="115">
        <f>D23+'Primas HRW'!F11</f>
        <v>547.25</v>
      </c>
      <c r="J22" s="31"/>
      <c r="K22" s="26">
        <f>J23+'Primas maíz'!B10</f>
        <v>406.75</v>
      </c>
    </row>
    <row r="23" spans="1:11" ht="19.5" customHeight="1">
      <c r="A23" s="16" t="s">
        <v>13</v>
      </c>
      <c r="B23" s="29">
        <f>Datos!E5</f>
        <v>469.75</v>
      </c>
      <c r="C23" s="23">
        <f>B23+'Primas SRW'!B11</f>
        <v>524.75</v>
      </c>
      <c r="D23" s="24">
        <f>Datos!I5</f>
        <v>472.25</v>
      </c>
      <c r="E23" s="114">
        <f>D23+'Primas HRW'!B12</f>
        <v>557.25</v>
      </c>
      <c r="F23" s="114">
        <f>D23+'Primas HRW'!C12</f>
        <v>582.25</v>
      </c>
      <c r="G23" s="114">
        <f>D23+'Primas HRW'!D12</f>
        <v>567.25</v>
      </c>
      <c r="H23" s="114">
        <f>D23+'Primas HRW'!E12</f>
        <v>552.25</v>
      </c>
      <c r="I23" s="115">
        <f>D23+'Primas HRW'!F12</f>
        <v>547.25</v>
      </c>
      <c r="J23" s="31">
        <f>Datos!M5</f>
        <v>360.75</v>
      </c>
      <c r="K23" s="26">
        <f>J23+'Primas maíz'!B11</f>
        <v>406.75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479.5</v>
      </c>
      <c r="C25" s="23"/>
      <c r="D25" s="24">
        <f>Datos!I6</f>
        <v>486.5</v>
      </c>
      <c r="E25" s="26"/>
      <c r="F25" s="26"/>
      <c r="G25" s="26"/>
      <c r="H25" s="26"/>
      <c r="I25" s="27"/>
      <c r="J25" s="24">
        <f>Datos!M6</f>
        <v>364.25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494.25</v>
      </c>
      <c r="C28" s="28"/>
      <c r="D28" s="24">
        <f>Datos!I7</f>
        <v>507</v>
      </c>
      <c r="E28" s="29"/>
      <c r="F28" s="29"/>
      <c r="G28" s="29"/>
      <c r="H28" s="29"/>
      <c r="I28" s="30"/>
      <c r="J28" s="112">
        <f>Datos!M7</f>
        <v>371.5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508.5</v>
      </c>
      <c r="C30" s="81"/>
      <c r="D30" s="82">
        <f>Datos!I8</f>
        <v>519.75</v>
      </c>
      <c r="E30" s="81"/>
      <c r="F30" s="81"/>
      <c r="G30" s="81"/>
      <c r="H30" s="81"/>
      <c r="I30" s="83"/>
      <c r="J30" s="84">
        <f>Datos!M8</f>
        <v>381.5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517.5</v>
      </c>
      <c r="C31" s="81"/>
      <c r="D31" s="82">
        <f>Datos!I9</f>
        <v>528.25</v>
      </c>
      <c r="E31" s="81"/>
      <c r="F31" s="81"/>
      <c r="G31" s="81"/>
      <c r="H31" s="81"/>
      <c r="I31" s="83"/>
      <c r="J31" s="84">
        <f>Datos!M9</f>
        <v>387.25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524.75</v>
      </c>
      <c r="C32" s="23"/>
      <c r="D32" s="82">
        <f>Datos!I10</f>
        <v>535.25</v>
      </c>
      <c r="E32" s="23"/>
      <c r="F32" s="23"/>
      <c r="G32" s="23"/>
      <c r="H32" s="23"/>
      <c r="I32" s="27"/>
      <c r="J32" s="31">
        <f>Datos!M10</f>
        <v>391.25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533</v>
      </c>
      <c r="C33" s="23"/>
      <c r="D33" s="82">
        <f>Datos!I11</f>
        <v>542.5</v>
      </c>
      <c r="E33" s="23"/>
      <c r="F33" s="23"/>
      <c r="G33" s="23"/>
      <c r="H33" s="23"/>
      <c r="I33" s="27"/>
      <c r="J33" s="31">
        <f>Datos!M11</f>
        <v>387.5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545.75</v>
      </c>
      <c r="C34" s="23"/>
      <c r="D34" s="82">
        <f>Datos!I12</f>
        <v>557</v>
      </c>
      <c r="E34" s="23"/>
      <c r="F34" s="23"/>
      <c r="G34" s="23"/>
      <c r="H34" s="23"/>
      <c r="I34" s="27"/>
      <c r="J34" s="31">
        <f>Datos!M12</f>
        <v>388.5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555.25</v>
      </c>
      <c r="C36" s="81"/>
      <c r="D36" s="82">
        <f>Datos!I13</f>
        <v>564</v>
      </c>
      <c r="E36" s="81"/>
      <c r="F36" s="81"/>
      <c r="G36" s="81"/>
      <c r="H36" s="81"/>
      <c r="I36" s="83"/>
      <c r="J36" s="31">
        <f>Datos!M13</f>
        <v>398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555.25</v>
      </c>
      <c r="C37" s="23"/>
      <c r="D37" s="82">
        <f>Datos!I14</f>
        <v>564</v>
      </c>
      <c r="E37" s="23"/>
      <c r="F37" s="23"/>
      <c r="G37" s="23"/>
      <c r="H37" s="23"/>
      <c r="I37" s="27"/>
      <c r="J37" s="31">
        <f>Datos!M14</f>
        <v>403.75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545.25</v>
      </c>
      <c r="C38" s="81"/>
      <c r="D38" s="82">
        <f>Datos!I14</f>
        <v>564</v>
      </c>
      <c r="E38" s="81"/>
      <c r="F38" s="81"/>
      <c r="G38" s="81"/>
      <c r="H38" s="81"/>
      <c r="I38" s="83"/>
      <c r="J38" s="31">
        <f>Datos!M15</f>
        <v>407.5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402.5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400.5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416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402.25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Miércoles</v>
      </c>
      <c r="K7" s="3">
        <f>BUSHEL!K8</f>
        <v>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192.17112</v>
      </c>
      <c r="D18" s="100"/>
      <c r="E18" s="78">
        <f>BUSHEL!E20*TONELADA!$B$46</f>
        <v>200.7141</v>
      </c>
      <c r="F18" s="78">
        <f>BUSHEL!F20*TONELADA!$B$46</f>
        <v>209.90009999999998</v>
      </c>
      <c r="G18" s="78">
        <f>BUSHEL!G20*TONELADA!$B$46</f>
        <v>204.3885</v>
      </c>
      <c r="H18" s="78">
        <f>BUSHEL!H20*TONELADA!$B$46</f>
        <v>198.8769</v>
      </c>
      <c r="I18" s="79">
        <f>BUSHEL!I20*TONELADA!$B$46</f>
        <v>197.03969999999998</v>
      </c>
      <c r="J18" s="77"/>
      <c r="K18" s="76">
        <f>BUSHEL!K20*TONELADA!$E$46</f>
        <v>161.40879999999999</v>
      </c>
    </row>
    <row r="19" spans="1:11" ht="19.5" customHeight="1">
      <c r="A19" s="70" t="s">
        <v>12</v>
      </c>
      <c r="B19" s="71">
        <f>BUSHEL!B21*TONELADA!$B$46</f>
        <v>170.12472</v>
      </c>
      <c r="C19" s="96">
        <f>BUSHEL!C21*TONELADA!$B$46</f>
        <v>192.17112</v>
      </c>
      <c r="D19" s="92">
        <f>IF(BUSHEL!D21&gt;0,BUSHEL!D21*TONELADA!$B$46,"")</f>
        <v>169.4817</v>
      </c>
      <c r="E19" s="102">
        <f>BUSHEL!E21*TONELADA!$B$46</f>
        <v>200.7141</v>
      </c>
      <c r="F19" s="102">
        <f>BUSHEL!F21*TONELADA!$B$46</f>
        <v>209.90009999999998</v>
      </c>
      <c r="G19" s="102">
        <f>BUSHEL!G21*TONELADA!$B$46</f>
        <v>204.3885</v>
      </c>
      <c r="H19" s="102">
        <f>BUSHEL!H21*TONELADA!$B$46</f>
        <v>198.8769</v>
      </c>
      <c r="I19" s="103">
        <f>BUSHEL!I21*TONELADA!$B$46</f>
        <v>197.03969999999998</v>
      </c>
      <c r="J19" s="73">
        <f>BUSHEL!J21*$E$46</f>
        <v>140.93743999999998</v>
      </c>
      <c r="K19" s="95">
        <f>BUSHEL!K21*TONELADA!$E$46</f>
        <v>161.40879999999999</v>
      </c>
    </row>
    <row r="20" spans="1:11" ht="19.5" customHeight="1">
      <c r="A20" s="86" t="s">
        <v>94</v>
      </c>
      <c r="B20" s="87"/>
      <c r="C20" s="99">
        <f>BUSHEL!C22*TONELADA!$B$46</f>
        <v>192.81413999999998</v>
      </c>
      <c r="D20" s="89"/>
      <c r="E20" s="78">
        <f>BUSHEL!E22*TONELADA!$B$46</f>
        <v>204.75593999999998</v>
      </c>
      <c r="F20" s="78">
        <f>BUSHEL!F22*TONELADA!$B$46</f>
        <v>213.94194</v>
      </c>
      <c r="G20" s="78">
        <f>BUSHEL!G22*TONELADA!$B$46</f>
        <v>208.43034</v>
      </c>
      <c r="H20" s="78">
        <f>BUSHEL!H22*TONELADA!$B$46</f>
        <v>202.91873999999999</v>
      </c>
      <c r="I20" s="79">
        <f>BUSHEL!I22*TONELADA!$B$46</f>
        <v>201.08154</v>
      </c>
      <c r="J20" s="91"/>
      <c r="K20" s="76">
        <f>BUSHEL!K22*TONELADA!$E$46</f>
        <v>160.12933999999998</v>
      </c>
    </row>
    <row r="21" spans="1:11" ht="19.5" customHeight="1">
      <c r="A21" s="70" t="s">
        <v>13</v>
      </c>
      <c r="B21" s="71">
        <f>BUSHEL!B23*TONELADA!$B$46</f>
        <v>172.60494</v>
      </c>
      <c r="C21" s="96">
        <f>BUSHEL!C23*TONELADA!$B$46</f>
        <v>192.81413999999998</v>
      </c>
      <c r="D21" s="92">
        <f>IF(BUSHEL!D23&gt;0,BUSHEL!D23*TONELADA!$B$46,"")</f>
        <v>173.52354</v>
      </c>
      <c r="E21" s="102">
        <f>BUSHEL!E23*TONELADA!$B$46</f>
        <v>204.75593999999998</v>
      </c>
      <c r="F21" s="102">
        <f>BUSHEL!F23*TONELADA!$B$46</f>
        <v>213.94194</v>
      </c>
      <c r="G21" s="102">
        <f>BUSHEL!G23*TONELADA!$B$46</f>
        <v>208.43034</v>
      </c>
      <c r="H21" s="102">
        <f>BUSHEL!H23*TONELADA!$B$46</f>
        <v>202.91873999999999</v>
      </c>
      <c r="I21" s="103">
        <f>BUSHEL!I23*TONELADA!$B$46</f>
        <v>201.08154</v>
      </c>
      <c r="J21" s="73">
        <f>BUSHEL!J23*$E$46</f>
        <v>142.02006</v>
      </c>
      <c r="K21" s="95">
        <f>BUSHEL!K23*TONELADA!$E$46</f>
        <v>160.12933999999998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176.18748</v>
      </c>
      <c r="C23" s="72"/>
      <c r="D23" s="92">
        <f>IF(BUSHEL!D25&gt;0,BUSHEL!D25*TONELADA!$B$46,"")</f>
        <v>178.75956</v>
      </c>
      <c r="E23" s="72"/>
      <c r="F23" s="72"/>
      <c r="G23" s="72"/>
      <c r="H23" s="72"/>
      <c r="I23" s="93"/>
      <c r="J23" s="73">
        <f>BUSHEL!J25*$E$46</f>
        <v>143.39793999999998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181.60721999999998</v>
      </c>
      <c r="C26" s="99"/>
      <c r="D26" s="100">
        <f>IF(BUSHEL!D28&gt;0,BUSHEL!D28*TONELADA!$B$46,"")</f>
        <v>186.29208</v>
      </c>
      <c r="E26" s="99"/>
      <c r="F26" s="99"/>
      <c r="G26" s="99"/>
      <c r="H26" s="99"/>
      <c r="I26" s="101"/>
      <c r="J26" s="77">
        <f>BUSHEL!J28*$E$46</f>
        <v>146.25212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186.84323999999998</v>
      </c>
      <c r="C28" s="72"/>
      <c r="D28" s="92">
        <f>IF(BUSHEL!D30&gt;0,BUSHEL!D30*TONELADA!$B$46,"")</f>
        <v>190.97693999999998</v>
      </c>
      <c r="E28" s="72"/>
      <c r="F28" s="72"/>
      <c r="G28" s="72"/>
      <c r="H28" s="72"/>
      <c r="I28" s="93"/>
      <c r="J28" s="73">
        <f>BUSHEL!J30*$E$46</f>
        <v>150.18892</v>
      </c>
      <c r="K28" s="71"/>
    </row>
    <row r="29" spans="1:11" ht="19.5" customHeight="1">
      <c r="A29" s="86" t="s">
        <v>12</v>
      </c>
      <c r="B29" s="87">
        <f>BUSHEL!B31*TONELADA!$B$46</f>
        <v>190.15019999999998</v>
      </c>
      <c r="C29" s="88"/>
      <c r="D29" s="89">
        <f>IF(BUSHEL!D31&gt;0,BUSHEL!D31*TONELADA!$B$46,"")</f>
        <v>194.10018</v>
      </c>
      <c r="E29" s="88"/>
      <c r="F29" s="88"/>
      <c r="G29" s="88"/>
      <c r="H29" s="88"/>
      <c r="I29" s="90"/>
      <c r="J29" s="91">
        <f>BUSHEL!J31*$E$46</f>
        <v>152.45257999999998</v>
      </c>
      <c r="K29" s="87"/>
    </row>
    <row r="30" spans="1:11" ht="19.5" customHeight="1">
      <c r="A30" s="70" t="s">
        <v>13</v>
      </c>
      <c r="B30" s="71">
        <f>BUSHEL!B32*TONELADA!$B$46</f>
        <v>192.81413999999998</v>
      </c>
      <c r="C30" s="72"/>
      <c r="D30" s="92">
        <f>IF(BUSHEL!D32&gt;0,BUSHEL!D32*TONELADA!$B$46,"")</f>
        <v>196.67226</v>
      </c>
      <c r="E30" s="72"/>
      <c r="F30" s="72"/>
      <c r="G30" s="72"/>
      <c r="H30" s="72"/>
      <c r="I30" s="93"/>
      <c r="J30" s="73">
        <f>BUSHEL!J32*$E$46</f>
        <v>154.0273</v>
      </c>
      <c r="K30" s="71"/>
    </row>
    <row r="31" spans="1:11" ht="19.5" customHeight="1">
      <c r="A31" s="86" t="s">
        <v>14</v>
      </c>
      <c r="B31" s="87">
        <f>BUSHEL!B33*TONELADA!$B$46</f>
        <v>195.84552</v>
      </c>
      <c r="C31" s="88"/>
      <c r="D31" s="89">
        <f>IF(BUSHEL!D33&gt;0,BUSHEL!D33*TONELADA!$B$46,"")</f>
        <v>199.3362</v>
      </c>
      <c r="E31" s="88"/>
      <c r="F31" s="88"/>
      <c r="G31" s="88"/>
      <c r="H31" s="88"/>
      <c r="I31" s="90"/>
      <c r="J31" s="91">
        <f>BUSHEL!J33*$E$46</f>
        <v>152.551</v>
      </c>
      <c r="K31" s="87"/>
    </row>
    <row r="32" spans="1:11" ht="19.5" customHeight="1">
      <c r="A32" s="70" t="s">
        <v>15</v>
      </c>
      <c r="B32" s="71">
        <f>BUSHEL!B34*TONELADA!$B$46</f>
        <v>200.53038</v>
      </c>
      <c r="C32" s="72"/>
      <c r="D32" s="92">
        <f>IF(BUSHEL!D34&gt;0,BUSHEL!D34*TONELADA!$B$46,"")</f>
        <v>204.66407999999998</v>
      </c>
      <c r="E32" s="72"/>
      <c r="F32" s="72"/>
      <c r="G32" s="72"/>
      <c r="H32" s="72"/>
      <c r="I32" s="93"/>
      <c r="J32" s="73">
        <f>BUSHEL!J34*$E$46</f>
        <v>152.94467999999998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204.02106</v>
      </c>
      <c r="C34" s="72"/>
      <c r="D34" s="92">
        <f>IF(BUSHEL!D36&gt;0,BUSHEL!D36*TONELADA!$B$46,"")</f>
        <v>207.23615999999998</v>
      </c>
      <c r="E34" s="72"/>
      <c r="F34" s="72"/>
      <c r="G34" s="72"/>
      <c r="H34" s="72"/>
      <c r="I34" s="93"/>
      <c r="J34" s="73">
        <f>BUSHEL!J36*$E$46</f>
        <v>156.68464</v>
      </c>
      <c r="K34" s="71"/>
    </row>
    <row r="35" spans="1:11" ht="19.5" customHeight="1">
      <c r="A35" s="86" t="s">
        <v>12</v>
      </c>
      <c r="B35" s="87">
        <f>BUSHEL!B37*TONELADA!$B$46</f>
        <v>204.02106</v>
      </c>
      <c r="C35" s="88"/>
      <c r="D35" s="89">
        <f>IF(BUSHEL!D37&gt;0,BUSHEL!D37*TONELADA!$B$46,"")</f>
        <v>207.23615999999998</v>
      </c>
      <c r="E35" s="88"/>
      <c r="F35" s="88"/>
      <c r="G35" s="88"/>
      <c r="H35" s="88"/>
      <c r="I35" s="90"/>
      <c r="J35" s="91">
        <f>BUSHEL!J37*$E$46</f>
        <v>158.9483</v>
      </c>
      <c r="K35" s="87"/>
    </row>
    <row r="36" spans="1:11" ht="19.5" customHeight="1">
      <c r="A36" s="70" t="s">
        <v>13</v>
      </c>
      <c r="B36" s="71">
        <f>BUSHEL!B38*TONELADA!$B$46</f>
        <v>200.34665999999999</v>
      </c>
      <c r="C36" s="72"/>
      <c r="D36" s="92">
        <f>IF(BUSHEL!D38&gt;0,BUSHEL!D38*TONELADA!$B$46,"")</f>
        <v>207.23615999999998</v>
      </c>
      <c r="E36" s="72"/>
      <c r="F36" s="72"/>
      <c r="G36" s="72"/>
      <c r="H36" s="72"/>
      <c r="I36" s="93"/>
      <c r="J36" s="73">
        <f>BUSHEL!J38*$E$46</f>
        <v>160.4246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158.4562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157.66884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163.77087999999998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158.35778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52</v>
      </c>
      <c r="C8" s="52" t="s">
        <v>126</v>
      </c>
    </row>
    <row r="9" spans="1:3" ht="15">
      <c r="A9" s="53" t="s">
        <v>124</v>
      </c>
      <c r="B9" s="45">
        <v>52</v>
      </c>
      <c r="C9" s="45" t="s">
        <v>126</v>
      </c>
    </row>
    <row r="10" spans="1:3" ht="15">
      <c r="A10" s="51" t="s">
        <v>125</v>
      </c>
      <c r="B10" s="52">
        <v>46</v>
      </c>
      <c r="C10" s="52" t="s">
        <v>127</v>
      </c>
    </row>
    <row r="11" spans="1:3" ht="15">
      <c r="A11" s="53" t="s">
        <v>28</v>
      </c>
      <c r="B11" s="45">
        <v>46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5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42466</v>
      </c>
      <c r="E4">
        <v>463</v>
      </c>
      <c r="F4" t="s">
        <v>56</v>
      </c>
      <c r="G4" t="s">
        <v>57</v>
      </c>
      <c r="H4" s="85">
        <v>42466</v>
      </c>
      <c r="I4">
        <v>461.25</v>
      </c>
      <c r="J4" t="s">
        <v>62</v>
      </c>
      <c r="K4" t="s">
        <v>136</v>
      </c>
      <c r="L4" s="85">
        <v>42466</v>
      </c>
      <c r="M4">
        <v>358</v>
      </c>
    </row>
    <row r="5" spans="2:13" ht="15">
      <c r="B5" t="s">
        <v>53</v>
      </c>
      <c r="C5" t="s">
        <v>55</v>
      </c>
      <c r="D5" s="85">
        <v>42466</v>
      </c>
      <c r="E5">
        <v>469.75</v>
      </c>
      <c r="F5" t="s">
        <v>58</v>
      </c>
      <c r="G5" t="s">
        <v>59</v>
      </c>
      <c r="H5" s="85">
        <v>42466</v>
      </c>
      <c r="I5">
        <v>472.25</v>
      </c>
      <c r="J5" t="s">
        <v>49</v>
      </c>
      <c r="K5" t="s">
        <v>137</v>
      </c>
      <c r="L5" s="85">
        <v>42466</v>
      </c>
      <c r="M5">
        <v>360.75</v>
      </c>
    </row>
    <row r="6" spans="2:13" ht="15">
      <c r="B6" t="s">
        <v>66</v>
      </c>
      <c r="C6" t="s">
        <v>67</v>
      </c>
      <c r="D6" s="85">
        <v>42466</v>
      </c>
      <c r="E6">
        <v>479.5</v>
      </c>
      <c r="F6" t="s">
        <v>74</v>
      </c>
      <c r="G6" t="s">
        <v>75</v>
      </c>
      <c r="H6" s="85">
        <v>42466</v>
      </c>
      <c r="I6">
        <v>486.5</v>
      </c>
      <c r="J6" t="s">
        <v>63</v>
      </c>
      <c r="K6" t="s">
        <v>138</v>
      </c>
      <c r="L6" s="85">
        <v>42466</v>
      </c>
      <c r="M6">
        <v>364.25</v>
      </c>
    </row>
    <row r="7" spans="2:13" ht="15">
      <c r="B7" t="s">
        <v>68</v>
      </c>
      <c r="C7" t="s">
        <v>69</v>
      </c>
      <c r="D7" s="85">
        <v>42466</v>
      </c>
      <c r="E7">
        <v>494.25</v>
      </c>
      <c r="F7" t="s">
        <v>76</v>
      </c>
      <c r="G7" t="s">
        <v>77</v>
      </c>
      <c r="H7" s="85">
        <v>42466</v>
      </c>
      <c r="I7">
        <v>507</v>
      </c>
      <c r="J7" t="s">
        <v>50</v>
      </c>
      <c r="K7" t="s">
        <v>139</v>
      </c>
      <c r="L7" s="85">
        <v>42466</v>
      </c>
      <c r="M7">
        <v>371.5</v>
      </c>
    </row>
    <row r="8" spans="2:13" ht="15">
      <c r="B8" t="s">
        <v>70</v>
      </c>
      <c r="C8" t="s">
        <v>71</v>
      </c>
      <c r="D8" s="85">
        <v>42466</v>
      </c>
      <c r="E8">
        <v>508.5</v>
      </c>
      <c r="F8" t="s">
        <v>78</v>
      </c>
      <c r="G8" t="s">
        <v>79</v>
      </c>
      <c r="H8" s="85">
        <v>42466</v>
      </c>
      <c r="I8">
        <v>519.75</v>
      </c>
      <c r="J8" t="s">
        <v>89</v>
      </c>
      <c r="K8" t="s">
        <v>140</v>
      </c>
      <c r="L8" s="85">
        <v>42466</v>
      </c>
      <c r="M8">
        <v>381.5</v>
      </c>
    </row>
    <row r="9" spans="2:13" ht="15">
      <c r="B9" t="s">
        <v>72</v>
      </c>
      <c r="C9" t="s">
        <v>73</v>
      </c>
      <c r="D9" s="85">
        <v>42466</v>
      </c>
      <c r="E9">
        <v>517.5</v>
      </c>
      <c r="F9" t="s">
        <v>80</v>
      </c>
      <c r="G9" t="s">
        <v>81</v>
      </c>
      <c r="H9" s="85">
        <v>42466</v>
      </c>
      <c r="I9">
        <v>528.25</v>
      </c>
      <c r="J9" t="s">
        <v>90</v>
      </c>
      <c r="K9" t="s">
        <v>141</v>
      </c>
      <c r="L9" s="85">
        <v>42466</v>
      </c>
      <c r="M9">
        <v>387.25</v>
      </c>
    </row>
    <row r="10" spans="2:13" ht="15">
      <c r="B10" t="s">
        <v>82</v>
      </c>
      <c r="C10" t="s">
        <v>83</v>
      </c>
      <c r="D10" s="85">
        <v>42466</v>
      </c>
      <c r="E10">
        <v>524.75</v>
      </c>
      <c r="F10" t="s">
        <v>84</v>
      </c>
      <c r="G10" t="s">
        <v>85</v>
      </c>
      <c r="H10" s="85">
        <v>42466</v>
      </c>
      <c r="I10">
        <v>535.25</v>
      </c>
      <c r="J10" t="s">
        <v>64</v>
      </c>
      <c r="K10" t="s">
        <v>142</v>
      </c>
      <c r="L10" s="85">
        <v>42466</v>
      </c>
      <c r="M10">
        <v>391.25</v>
      </c>
    </row>
    <row r="11" spans="2:13" ht="15">
      <c r="B11" t="s">
        <v>104</v>
      </c>
      <c r="C11" t="s">
        <v>105</v>
      </c>
      <c r="D11" s="85">
        <v>42466</v>
      </c>
      <c r="E11">
        <v>533</v>
      </c>
      <c r="F11" t="s">
        <v>106</v>
      </c>
      <c r="G11" t="s">
        <v>107</v>
      </c>
      <c r="H11" s="85">
        <v>42466</v>
      </c>
      <c r="I11">
        <v>542.5</v>
      </c>
      <c r="J11" t="s">
        <v>91</v>
      </c>
      <c r="K11" t="s">
        <v>143</v>
      </c>
      <c r="L11" s="85">
        <v>42466</v>
      </c>
      <c r="M11">
        <v>387.5</v>
      </c>
    </row>
    <row r="12" spans="2:13" ht="15">
      <c r="B12" t="s">
        <v>108</v>
      </c>
      <c r="C12" t="s">
        <v>109</v>
      </c>
      <c r="D12" s="85">
        <v>42466</v>
      </c>
      <c r="E12">
        <v>545.75</v>
      </c>
      <c r="F12" t="s">
        <v>110</v>
      </c>
      <c r="G12" t="s">
        <v>111</v>
      </c>
      <c r="H12" s="85">
        <v>42466</v>
      </c>
      <c r="I12">
        <v>557</v>
      </c>
      <c r="J12" t="s">
        <v>65</v>
      </c>
      <c r="K12" t="s">
        <v>144</v>
      </c>
      <c r="L12" s="85">
        <v>42466</v>
      </c>
      <c r="M12">
        <v>388.5</v>
      </c>
    </row>
    <row r="13" spans="2:13" ht="15">
      <c r="B13" t="s">
        <v>112</v>
      </c>
      <c r="C13" t="s">
        <v>113</v>
      </c>
      <c r="D13" s="85">
        <v>42466</v>
      </c>
      <c r="E13">
        <v>555.25</v>
      </c>
      <c r="F13" t="s">
        <v>114</v>
      </c>
      <c r="G13" t="s">
        <v>115</v>
      </c>
      <c r="H13" s="85">
        <v>42466</v>
      </c>
      <c r="I13">
        <v>564</v>
      </c>
      <c r="J13" t="s">
        <v>128</v>
      </c>
      <c r="K13" t="s">
        <v>145</v>
      </c>
      <c r="L13" s="85">
        <v>42466</v>
      </c>
      <c r="M13">
        <v>398</v>
      </c>
    </row>
    <row r="14" spans="2:13" ht="15">
      <c r="B14" t="s">
        <v>116</v>
      </c>
      <c r="C14" t="s">
        <v>117</v>
      </c>
      <c r="D14" s="85">
        <v>42466</v>
      </c>
      <c r="E14">
        <v>555.25</v>
      </c>
      <c r="F14" t="s">
        <v>118</v>
      </c>
      <c r="G14" t="s">
        <v>119</v>
      </c>
      <c r="H14" s="85">
        <v>42466</v>
      </c>
      <c r="I14">
        <v>564</v>
      </c>
      <c r="J14" t="s">
        <v>129</v>
      </c>
      <c r="K14" t="s">
        <v>146</v>
      </c>
      <c r="L14" s="85">
        <v>42466</v>
      </c>
      <c r="M14">
        <v>403.75</v>
      </c>
    </row>
    <row r="15" spans="2:13" ht="15">
      <c r="B15" t="s">
        <v>120</v>
      </c>
      <c r="C15" t="s">
        <v>121</v>
      </c>
      <c r="D15" s="85">
        <v>42466</v>
      </c>
      <c r="E15">
        <v>545.25</v>
      </c>
      <c r="F15" t="s">
        <v>122</v>
      </c>
      <c r="G15" t="s">
        <v>123</v>
      </c>
      <c r="H15" s="85">
        <v>42466</v>
      </c>
      <c r="I15">
        <v>564</v>
      </c>
      <c r="J15" t="s">
        <v>92</v>
      </c>
      <c r="K15" t="s">
        <v>147</v>
      </c>
      <c r="L15" s="85">
        <v>42466</v>
      </c>
      <c r="M15">
        <v>407.5</v>
      </c>
    </row>
    <row r="16" spans="2:13" ht="15">
      <c r="B16"/>
      <c r="C16"/>
      <c r="D16"/>
      <c r="E16"/>
      <c r="F16" t="s">
        <v>130</v>
      </c>
      <c r="G16" t="s">
        <v>152</v>
      </c>
      <c r="H16" t="s">
        <v>152</v>
      </c>
      <c r="I16" t="s">
        <v>152</v>
      </c>
      <c r="J16" t="s">
        <v>131</v>
      </c>
      <c r="K16" t="s">
        <v>148</v>
      </c>
      <c r="L16" s="85">
        <v>42466</v>
      </c>
      <c r="M16">
        <v>402.5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149</v>
      </c>
      <c r="L17" s="85">
        <v>42466</v>
      </c>
      <c r="M17">
        <v>400.5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150</v>
      </c>
      <c r="L18" s="85">
        <v>42466</v>
      </c>
      <c r="M18">
        <v>416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151</v>
      </c>
      <c r="L19" s="85">
        <v>42466</v>
      </c>
      <c r="M19">
        <v>402.25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6</v>
      </c>
      <c r="F23" s="85" t="s">
        <v>134</v>
      </c>
      <c r="G23" s="67" t="s">
        <v>27</v>
      </c>
      <c r="H23" s="67" t="s">
        <v>135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2016-04-07T14:45:05Z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