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7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'Datos'!$A$1:$M$2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<sst xmlns="http://schemas.openxmlformats.org/spreadsheetml/2006/main" count="266" uniqueCount="156">
  <si>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</si>
  <si>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</si>
  <si>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</si>
  <si>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</si>
  <si>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</si>
  <si>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</si>
  <si>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</si>
  <si>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</si>
  <si>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</si>
  <si>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</si>
  <si>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</si>
  <si>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</si>
  <si>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</si>
  <si>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</si>
  <si>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</si>
  <si>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</si>
  <si>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</si>
  <si>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</si>
  <si>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</si>
  <si>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</si>
  <si>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</si>
  <si>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</si>
  <si>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</si>
  <si>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</si>
  <si>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</si>
  <si>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</si>
  <si>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</si>
  <si>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</si>
  <si>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</si>
  <si>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</si>
  <si>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</si>
  <si>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</si>
  <si>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</si>
  <si>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</si>
  <si>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</si>
  <si>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</si>
  <si>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</si>
  <si>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</si>
  <si>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</si>
  <si>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</si>
  <si>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</si>
  <si>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</si>
  <si>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</si>
  <si>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</si>
  <si>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/CZ7</t>
  </si>
  <si>
    <t>/CN8</t>
  </si>
  <si>
    <t>/CZ8</t>
  </si>
  <si>
    <t>NOV</t>
  </si>
  <si>
    <t>USDCENT/BUSHEL</t>
  </si>
  <si>
    <t>FECHA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</si>
  <si>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</si>
  <si>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</si>
  <si>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</si>
  <si>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</si>
  <si>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</si>
  <si>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</si>
  <si>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</si>
  <si>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</si>
  <si>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</si>
  <si>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</si>
  <si>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</si>
  <si>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</si>
  <si>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</si>
  <si>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</si>
  <si>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</si>
  <si>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</si>
  <si>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</si>
  <si>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</si>
  <si>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</si>
  <si>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</si>
  <si>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</si>
  <si>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</si>
  <si>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</si>
  <si>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</si>
  <si>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</si>
  <si>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</si>
  <si>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</si>
  <si>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</si>
  <si>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</si>
  <si>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</si>
  <si>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</si>
  <si>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</si>
  <si>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</si>
  <si>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</si>
  <si>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</si>
  <si>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</si>
  <si>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</si>
  <si>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</si>
  <si>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</si>
  <si>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</si>
  <si>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</si>
  <si>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</si>
  <si>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</si>
  <si>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</si>
  <si>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</si>
  <si>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</si>
  <si>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</si>
  <si>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</si>
  <si>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</si>
  <si>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</si>
  <si>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</si>
  <si>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</si>
  <si>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</si>
  <si>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</si>
  <si>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</si>
  <si>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</si>
  <si>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</si>
  <si>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No hay precios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</si>
  <si>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</si>
  <si>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</si>
  <si>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</si>
  <si>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</si>
  <si>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</si>
  <si>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</si>
  <si>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</si>
  <si>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</si>
  <si>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</si>
  <si>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</si>
  <si>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Noviembre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</si>
  <si>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</si>
  <si>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</si>
  <si>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</si>
  <si>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</si>
  <si>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</si>
  <si>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</si>
  <si>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</si>
  <si>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</si>
  <si>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</si>
  <si>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</si>
  <si>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</si>
  <si>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</si>
  <si>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</si>
  <si>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</si>
  <si>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</si>
  <si>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</si>
  <si>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</si>
  <si>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</si>
  <si>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</si>
  <si>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</si>
  <si>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</si>
  <si>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</si>
  <si>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</si>
  <si>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</si>
  <si>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</si>
  <si>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</si>
  <si>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</si>
  <si>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*The record could not be found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</si>
  <si>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</si>
  <si>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</si>
  <si>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</si>
  <si>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</si>
  <si>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</si>
  <si>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</si>
  <si>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</si>
  <si>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</si>
  <si>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Viernes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</si>
</sst>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10" borderId="0" applyNumberFormat="0" applyBorder="0" applyAlignment="0" applyProtection="0"/>
    <xf numFmtId="0" fontId="37" fillId="41" borderId="1" applyNumberFormat="0" applyAlignment="0" applyProtection="0"/>
    <xf numFmtId="0" fontId="7" fillId="13" borderId="2" applyNumberFormat="0" applyAlignment="0" applyProtection="0"/>
    <xf numFmtId="0" fontId="5" fillId="42" borderId="3" applyNumberFormat="0" applyAlignment="0" applyProtection="0"/>
    <xf numFmtId="0" fontId="6" fillId="0" borderId="4" applyNumberFormat="0" applyFill="0" applyAlignment="0" applyProtection="0"/>
    <xf numFmtId="0" fontId="38" fillId="4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9" fillId="13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5" fillId="49" borderId="1" applyNumberFormat="0" applyAlignment="0" applyProtection="0"/>
    <xf numFmtId="0" fontId="46" fillId="0" borderId="9" applyNumberFormat="0" applyFill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0" fillId="52" borderId="10" applyNumberFormat="0" applyAlignment="0" applyProtection="0"/>
    <xf numFmtId="0" fontId="0" fillId="53" borderId="11" applyNumberFormat="0" applyFont="0" applyAlignment="0" applyProtection="0"/>
    <xf numFmtId="0" fontId="48" fillId="41" borderId="12" applyNumberFormat="0" applyAlignment="0" applyProtection="0"/>
    <xf numFmtId="9" fontId="1" fillId="0" borderId="0" applyFill="0" applyBorder="0" applyAlignment="0" applyProtection="0"/>
    <xf numFmtId="0" fontId="13" fillId="13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8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2" borderId="24" xfId="0" applyFont="1" applyFill="1" applyBorder="1" applyAlignment="1">
      <alignment/>
    </xf>
    <xf numFmtId="0" fontId="0" fillId="12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2" borderId="24" xfId="0" applyFont="1" applyFill="1" applyBorder="1" applyAlignment="1">
      <alignment horizontal="center" vertical="center"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 2" xfId="84"/>
    <cellStyle name="Input" xfId="85"/>
    <cellStyle name="Linked Cell" xfId="86"/>
    <cellStyle name="Neutral" xfId="87"/>
    <cellStyle name="Neutral 2" xfId="88"/>
    <cellStyle name="No-definido" xfId="89"/>
    <cellStyle name="Normal 10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as 2" xfId="101"/>
    <cellStyle name="Notas 3" xfId="102"/>
    <cellStyle name="Note" xfId="103"/>
    <cellStyle name="Output" xfId="104"/>
    <cellStyle name="Percent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" xfId="114"/>
    <cellStyle name="Total 2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7">
      <selection activeCell="F24" sqref="F24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5" t="str">
        <f>Datos!G22</f>
        <v>Noviembre</v>
      </c>
      <c r="F8" s="4">
        <f>Datos!I22</f>
        <v>2017</v>
      </c>
      <c r="G8" s="4"/>
      <c r="H8" s="3"/>
      <c r="I8" s="3"/>
      <c r="J8" s="4" t="str">
        <f>Datos!D22</f>
        <v>Viernes</v>
      </c>
      <c r="K8" s="4">
        <f>Datos!E22</f>
        <v>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52" t="s">
        <v>48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53" t="s">
        <v>0</v>
      </c>
      <c r="C13" s="153"/>
      <c r="D13" s="154" t="s">
        <v>0</v>
      </c>
      <c r="E13" s="154"/>
      <c r="F13" s="154"/>
      <c r="G13" s="154"/>
      <c r="H13" s="154"/>
      <c r="I13" s="154"/>
      <c r="J13" s="155" t="s">
        <v>1</v>
      </c>
      <c r="K13" s="155"/>
    </row>
    <row r="14" spans="1:11" ht="15.75">
      <c r="A14" s="8"/>
      <c r="B14" s="156" t="s">
        <v>2</v>
      </c>
      <c r="C14" s="156"/>
      <c r="D14" s="157" t="s">
        <v>3</v>
      </c>
      <c r="E14" s="157"/>
      <c r="F14" s="157"/>
      <c r="G14" s="157"/>
      <c r="H14" s="157"/>
      <c r="I14" s="157"/>
      <c r="J14" s="158" t="s">
        <v>4</v>
      </c>
      <c r="K14" s="158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42</v>
      </c>
      <c r="G15" s="13" t="s">
        <v>43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6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3"/>
      <c r="D17" s="76"/>
      <c r="E17" s="97"/>
      <c r="F17" s="23"/>
      <c r="G17" s="97"/>
      <c r="H17" s="97"/>
      <c r="I17" s="98"/>
      <c r="J17" s="28"/>
      <c r="K17" s="25"/>
      <c r="L17"/>
      <c r="M17"/>
      <c r="N17"/>
      <c r="O17"/>
    </row>
    <row r="18" spans="1:15" ht="19.5" customHeight="1">
      <c r="A18" s="119" t="s">
        <v>108</v>
      </c>
      <c r="B18" s="120"/>
      <c r="C18" s="121"/>
      <c r="D18" s="122"/>
      <c r="E18" s="123"/>
      <c r="F18" s="124"/>
      <c r="G18" s="123"/>
      <c r="H18" s="123"/>
      <c r="I18" s="125"/>
      <c r="J18" s="126"/>
      <c r="K18" s="127"/>
      <c r="L18"/>
      <c r="M18"/>
      <c r="N18"/>
      <c r="O18"/>
    </row>
    <row r="19" spans="1:15" ht="19.5" customHeight="1">
      <c r="A19" s="16" t="s">
        <v>14</v>
      </c>
      <c r="B19" s="74"/>
      <c r="C19" s="103"/>
      <c r="D19" s="76"/>
      <c r="E19" s="23"/>
      <c r="F19" s="23"/>
      <c r="G19" s="97"/>
      <c r="H19" s="97"/>
      <c r="I19" s="98"/>
      <c r="J19" s="28"/>
      <c r="K19" s="25"/>
      <c r="L19"/>
      <c r="M19"/>
      <c r="N19"/>
      <c r="O19"/>
    </row>
    <row r="20" spans="1:15" ht="19.5" customHeight="1">
      <c r="A20" s="119" t="s">
        <v>109</v>
      </c>
      <c r="B20" s="120"/>
      <c r="C20" s="124"/>
      <c r="D20" s="122"/>
      <c r="E20" s="137"/>
      <c r="F20" s="124"/>
      <c r="G20" s="138"/>
      <c r="H20" s="138"/>
      <c r="I20" s="139"/>
      <c r="J20" s="126"/>
      <c r="K20" s="127"/>
      <c r="L20"/>
      <c r="M20"/>
      <c r="N20"/>
      <c r="O20"/>
    </row>
    <row r="21" spans="1:15" ht="19.5" customHeight="1">
      <c r="A21" s="16" t="s">
        <v>47</v>
      </c>
      <c r="B21" s="74"/>
      <c r="C21" s="23">
        <f>B22+'Primas SRW'!B7</f>
        <v>505.75</v>
      </c>
      <c r="D21" s="76"/>
      <c r="E21" s="140">
        <f>D22+'Primas HRW'!B8</f>
        <v>641.75</v>
      </c>
      <c r="F21" s="23"/>
      <c r="G21" s="141">
        <f>D22+'Primas HRW'!D8</f>
        <v>661.75</v>
      </c>
      <c r="H21" s="141">
        <f>D22+'Primas HRW'!E8</f>
        <v>631.75</v>
      </c>
      <c r="I21" s="142">
        <f>D22+'Primas HRW'!F8</f>
        <v>626.75</v>
      </c>
      <c r="J21" s="28"/>
      <c r="K21" s="25">
        <f>J22+'Primas maíz'!B7</f>
        <v>399.25</v>
      </c>
      <c r="L21"/>
      <c r="M21"/>
      <c r="N21"/>
      <c r="O21"/>
    </row>
    <row r="22" spans="1:15" ht="19.5" customHeight="1">
      <c r="A22" s="119" t="s">
        <v>15</v>
      </c>
      <c r="B22" s="120">
        <f>Datos!E3</f>
        <v>425.75</v>
      </c>
      <c r="C22" s="124">
        <f>B22+'Primas SRW'!B8</f>
        <v>505.75</v>
      </c>
      <c r="D22" s="122">
        <f>Datos!I3</f>
        <v>426.75</v>
      </c>
      <c r="E22" s="138">
        <f>D22+'Primas HRW'!B9</f>
        <v>641.75</v>
      </c>
      <c r="F22" s="138"/>
      <c r="G22" s="138">
        <f>D22+'Primas HRW'!D9</f>
        <v>661.75</v>
      </c>
      <c r="H22" s="138">
        <f>D22+'Primas HRW'!E9</f>
        <v>631.75</v>
      </c>
      <c r="I22" s="139">
        <f>D22+'Primas HRW'!F9</f>
        <v>626.75</v>
      </c>
      <c r="J22" s="126">
        <f>Datos!M3</f>
        <v>348.25</v>
      </c>
      <c r="K22" s="127">
        <f>J22+'Primas maíz'!B8</f>
        <v>399.25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81</v>
      </c>
      <c r="B24" s="80"/>
      <c r="C24" s="117">
        <f>B26+'Primas SRW'!B10</f>
        <v>509.5</v>
      </c>
      <c r="D24" s="81"/>
      <c r="E24" s="143">
        <f>D26+'Primas HRW'!B11</f>
        <v>644.5</v>
      </c>
      <c r="F24" s="143"/>
      <c r="G24" s="143">
        <f>D26+'Primas HRW'!D11</f>
        <v>664.5</v>
      </c>
      <c r="H24" s="143">
        <f>D26+'Primas HRW'!E11</f>
        <v>634.5</v>
      </c>
      <c r="I24" s="144">
        <f>D26+'Primas HRW'!F11</f>
        <v>629.5</v>
      </c>
      <c r="J24" s="118"/>
      <c r="K24" s="80">
        <f>J26+'Primas maíz'!B10</f>
        <v>406</v>
      </c>
      <c r="L24"/>
      <c r="M24"/>
      <c r="N24"/>
      <c r="O24"/>
    </row>
    <row r="25" spans="1:15" ht="19.5" customHeight="1">
      <c r="A25" s="119" t="s">
        <v>82</v>
      </c>
      <c r="B25" s="128"/>
      <c r="C25" s="129">
        <f>B26+'Primas SRW'!B11</f>
        <v>514.5</v>
      </c>
      <c r="D25" s="130"/>
      <c r="E25" s="149">
        <f>D26+'Primas HRW'!B12</f>
        <v>649.5</v>
      </c>
      <c r="F25" s="149"/>
      <c r="G25" s="149">
        <f>D26+'Primas HRW'!D12</f>
        <v>669.5</v>
      </c>
      <c r="H25" s="149">
        <f>D26+'Primas HRW'!E12</f>
        <v>639.5</v>
      </c>
      <c r="I25" s="150">
        <f>D26+'Primas HRW'!F12</f>
        <v>634.5</v>
      </c>
      <c r="J25" s="131"/>
      <c r="K25" s="128">
        <f>J26+'Primas maíz'!B11</f>
        <v>408</v>
      </c>
      <c r="L25"/>
      <c r="M25"/>
      <c r="N25"/>
      <c r="O25"/>
    </row>
    <row r="26" spans="1:15" ht="19.5" customHeight="1">
      <c r="A26" s="16" t="s">
        <v>11</v>
      </c>
      <c r="B26" s="74">
        <f>Datos!E4</f>
        <v>444.5</v>
      </c>
      <c r="C26" s="75">
        <f>B26+'Primas SRW'!B12</f>
        <v>514.5</v>
      </c>
      <c r="D26" s="76">
        <f>Datos!I4</f>
        <v>444.5</v>
      </c>
      <c r="E26" s="140">
        <f>D26+'Primas HRW'!B13</f>
        <v>654.5</v>
      </c>
      <c r="F26" s="140"/>
      <c r="G26" s="140">
        <f>D26+'Primas HRW'!D13</f>
        <v>674.5</v>
      </c>
      <c r="H26" s="140">
        <f>D26+'Primas HRW'!E13</f>
        <v>644.5</v>
      </c>
      <c r="I26" s="151">
        <f>D26+'Primas HRW'!F13</f>
        <v>639.5</v>
      </c>
      <c r="J26" s="28">
        <f>Datos!M4</f>
        <v>362</v>
      </c>
      <c r="K26" s="74">
        <f>J26+'Primas maíz'!B12</f>
        <v>408</v>
      </c>
      <c r="L26"/>
      <c r="M26"/>
      <c r="N26"/>
      <c r="O26"/>
    </row>
    <row r="27" spans="1:15" ht="19.5" customHeight="1">
      <c r="A27" s="119" t="s">
        <v>105</v>
      </c>
      <c r="B27" s="120"/>
      <c r="C27" s="132"/>
      <c r="D27" s="122"/>
      <c r="E27" s="132"/>
      <c r="F27" s="132"/>
      <c r="G27" s="132"/>
      <c r="H27" s="132"/>
      <c r="I27" s="133"/>
      <c r="J27" s="126"/>
      <c r="K27" s="120"/>
      <c r="L27"/>
      <c r="M27"/>
      <c r="N27"/>
      <c r="O27"/>
    </row>
    <row r="28" spans="1:15" ht="19.5" customHeight="1">
      <c r="A28" s="16" t="s">
        <v>12</v>
      </c>
      <c r="B28" s="74">
        <f>Datos!E5</f>
        <v>457.5</v>
      </c>
      <c r="C28" s="23"/>
      <c r="D28" s="76">
        <f>Datos!I5</f>
        <v>458</v>
      </c>
      <c r="E28" s="23"/>
      <c r="F28" s="23"/>
      <c r="G28" s="23"/>
      <c r="H28" s="23"/>
      <c r="I28" s="26"/>
      <c r="J28" s="28">
        <f>Datos!M5</f>
        <v>370.75</v>
      </c>
      <c r="K28" s="25"/>
      <c r="L28"/>
      <c r="M28"/>
      <c r="N28"/>
      <c r="O28"/>
    </row>
    <row r="29" spans="1:15" ht="19.5" customHeight="1">
      <c r="A29" s="119" t="s">
        <v>106</v>
      </c>
      <c r="B29" s="120"/>
      <c r="C29" s="124"/>
      <c r="D29" s="122"/>
      <c r="E29" s="124"/>
      <c r="F29" s="124"/>
      <c r="G29" s="124"/>
      <c r="H29" s="124"/>
      <c r="I29" s="134"/>
      <c r="J29" s="126"/>
      <c r="K29" s="127"/>
      <c r="L29"/>
      <c r="M29"/>
      <c r="N29"/>
      <c r="O29"/>
    </row>
    <row r="30" spans="1:15" ht="19.5" customHeight="1">
      <c r="A30" s="16" t="s">
        <v>13</v>
      </c>
      <c r="B30" s="74">
        <f>Datos!E6</f>
        <v>471</v>
      </c>
      <c r="C30" s="75"/>
      <c r="D30" s="76">
        <f>Datos!I6</f>
        <v>474.75</v>
      </c>
      <c r="E30" s="75"/>
      <c r="F30" s="75"/>
      <c r="G30" s="75"/>
      <c r="H30" s="75"/>
      <c r="I30" s="77"/>
      <c r="J30" s="28">
        <f>Datos!M6</f>
        <v>378.25</v>
      </c>
      <c r="K30" s="74"/>
      <c r="L30"/>
      <c r="M30"/>
      <c r="N30"/>
      <c r="O30"/>
    </row>
    <row r="31" spans="1:15" ht="19.5" customHeight="1">
      <c r="A31" s="119" t="s">
        <v>108</v>
      </c>
      <c r="B31" s="120"/>
      <c r="C31" s="132"/>
      <c r="D31" s="122"/>
      <c r="E31" s="132"/>
      <c r="F31" s="132"/>
      <c r="G31" s="132"/>
      <c r="H31" s="132"/>
      <c r="I31" s="133"/>
      <c r="J31" s="126"/>
      <c r="K31" s="120"/>
      <c r="L31"/>
      <c r="M31"/>
      <c r="N31"/>
      <c r="O31"/>
    </row>
    <row r="32" spans="1:15" ht="19.5" customHeight="1">
      <c r="A32" s="16" t="s">
        <v>14</v>
      </c>
      <c r="B32" s="74">
        <f>Datos!E7</f>
        <v>486.75</v>
      </c>
      <c r="C32" s="75"/>
      <c r="D32" s="76">
        <f>Datos!I7</f>
        <v>491.75</v>
      </c>
      <c r="E32" s="75"/>
      <c r="F32" s="75"/>
      <c r="G32" s="75"/>
      <c r="H32" s="75"/>
      <c r="I32" s="77"/>
      <c r="J32" s="28">
        <f>Datos!M7</f>
        <v>384.5</v>
      </c>
      <c r="K32" s="74"/>
      <c r="L32"/>
      <c r="M32"/>
      <c r="N32"/>
      <c r="O32"/>
    </row>
    <row r="33" spans="1:15" ht="19.5" customHeight="1">
      <c r="A33" s="119" t="s">
        <v>15</v>
      </c>
      <c r="B33" s="128">
        <f>Datos!E8</f>
        <v>506.5</v>
      </c>
      <c r="C33" s="124"/>
      <c r="D33" s="135">
        <f>Datos!I8</f>
        <v>517.75</v>
      </c>
      <c r="E33" s="124"/>
      <c r="F33" s="124"/>
      <c r="G33" s="124"/>
      <c r="H33" s="124"/>
      <c r="I33" s="134"/>
      <c r="J33" s="126">
        <f>Datos!M8</f>
        <v>393.5</v>
      </c>
      <c r="K33" s="127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19" t="s">
        <v>11</v>
      </c>
      <c r="B35" s="128">
        <f>Datos!E9</f>
        <v>520</v>
      </c>
      <c r="C35" s="124"/>
      <c r="D35" s="135">
        <f>Datos!I9</f>
        <v>533.75</v>
      </c>
      <c r="E35" s="127"/>
      <c r="F35" s="127"/>
      <c r="G35" s="127"/>
      <c r="H35" s="127"/>
      <c r="I35" s="124"/>
      <c r="J35" s="135">
        <f>Datos!M9</f>
        <v>402.25</v>
      </c>
      <c r="K35" s="127"/>
      <c r="L35"/>
      <c r="M35"/>
      <c r="N35"/>
      <c r="O35"/>
    </row>
    <row r="36" spans="1:15" ht="19.5" customHeight="1">
      <c r="A36" s="16" t="s">
        <v>12</v>
      </c>
      <c r="B36" s="27">
        <f>Datos!E10</f>
        <v>527.25</v>
      </c>
      <c r="C36" s="23"/>
      <c r="D36" s="24">
        <f>Datos!I10</f>
        <v>543.5</v>
      </c>
      <c r="E36" s="25"/>
      <c r="F36" s="25"/>
      <c r="G36" s="25"/>
      <c r="H36" s="25"/>
      <c r="I36" s="23"/>
      <c r="J36" s="24">
        <f>Datos!M10</f>
        <v>407.75</v>
      </c>
      <c r="K36" s="25"/>
      <c r="L36"/>
      <c r="M36"/>
      <c r="N36"/>
      <c r="O36"/>
    </row>
    <row r="37" spans="1:15" ht="19.5" customHeight="1">
      <c r="A37" s="119" t="s">
        <v>13</v>
      </c>
      <c r="B37" s="128">
        <f>Datos!E11</f>
        <v>527.75</v>
      </c>
      <c r="C37" s="124"/>
      <c r="D37" s="135">
        <f>Datos!I11</f>
        <v>546.5</v>
      </c>
      <c r="E37" s="127"/>
      <c r="F37" s="127"/>
      <c r="G37" s="127"/>
      <c r="H37" s="127"/>
      <c r="I37" s="124"/>
      <c r="J37" s="135">
        <f>Datos!M11</f>
        <v>412.25</v>
      </c>
      <c r="K37" s="127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Datos!I12</f>
        <v>552.75</v>
      </c>
      <c r="E38" s="25"/>
      <c r="F38" s="25"/>
      <c r="G38" s="25"/>
      <c r="H38" s="25"/>
      <c r="I38" s="23"/>
      <c r="J38" s="24">
        <f>Datos!M12</f>
        <v>409.25</v>
      </c>
      <c r="K38" s="25"/>
      <c r="L38"/>
      <c r="M38"/>
      <c r="N38"/>
      <c r="O38"/>
    </row>
    <row r="39" spans="1:15" ht="19.5" customHeight="1">
      <c r="A39" s="119" t="s">
        <v>15</v>
      </c>
      <c r="B39" s="128"/>
      <c r="C39" s="124"/>
      <c r="D39" s="135">
        <f>Datos!I13</f>
        <v>568.5</v>
      </c>
      <c r="E39" s="127"/>
      <c r="F39" s="127"/>
      <c r="G39" s="127"/>
      <c r="H39" s="127"/>
      <c r="I39" s="124"/>
      <c r="J39" s="135">
        <f>Datos!M13</f>
        <v>411</v>
      </c>
      <c r="K39" s="127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19" t="s">
        <v>11</v>
      </c>
      <c r="B41" s="128"/>
      <c r="C41" s="124"/>
      <c r="D41" s="135">
        <f>Datos!I14</f>
        <v>568.5</v>
      </c>
      <c r="E41" s="127"/>
      <c r="F41" s="127"/>
      <c r="G41" s="127"/>
      <c r="H41" s="127"/>
      <c r="I41" s="124"/>
      <c r="J41" s="135"/>
      <c r="K41" s="127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Datos!I15</f>
        <v>568.5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19" t="s">
        <v>13</v>
      </c>
      <c r="B43" s="128"/>
      <c r="C43" s="124"/>
      <c r="D43" s="135">
        <f>Datos!I16</f>
        <v>568.5</v>
      </c>
      <c r="E43" s="127"/>
      <c r="F43" s="127"/>
      <c r="G43" s="127"/>
      <c r="H43" s="127"/>
      <c r="I43" s="124"/>
      <c r="J43" s="135"/>
      <c r="K43" s="127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19" t="s">
        <v>15</v>
      </c>
      <c r="B45" s="128"/>
      <c r="C45" s="124"/>
      <c r="D45" s="135"/>
      <c r="E45" s="127"/>
      <c r="F45" s="127"/>
      <c r="G45" s="127"/>
      <c r="H45" s="127"/>
      <c r="I45" s="124"/>
      <c r="J45" s="135"/>
      <c r="K45" s="127"/>
      <c r="L45"/>
      <c r="M45"/>
      <c r="N45"/>
      <c r="O45"/>
    </row>
    <row r="46" spans="1:15" ht="19.5" customHeight="1">
      <c r="A46" s="5"/>
      <c r="B46" s="91"/>
      <c r="C46" s="92"/>
      <c r="D46" s="92"/>
      <c r="E46" s="92"/>
      <c r="F46" s="92"/>
      <c r="G46" s="92"/>
      <c r="H46" s="92"/>
      <c r="I46" s="92"/>
      <c r="J46" s="92"/>
      <c r="K46" s="92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6"/>
      <c r="B1" s="106"/>
      <c r="C1" s="106"/>
      <c r="D1" s="106"/>
      <c r="E1" s="106"/>
      <c r="F1" s="2"/>
      <c r="G1" s="2"/>
      <c r="H1" s="2"/>
      <c r="I1" s="2"/>
      <c r="J1" s="2"/>
      <c r="K1" s="2"/>
    </row>
    <row r="2" spans="1:11" ht="18">
      <c r="A2" s="106"/>
      <c r="B2" s="106"/>
      <c r="C2" s="106"/>
      <c r="D2" s="106"/>
      <c r="E2" s="106"/>
      <c r="F2" s="2"/>
      <c r="G2" s="2"/>
      <c r="H2" s="2"/>
      <c r="I2" s="2"/>
      <c r="J2" s="2"/>
      <c r="K2" s="2"/>
    </row>
    <row r="3" spans="1:11" ht="18">
      <c r="A3" s="106"/>
      <c r="B3" s="106"/>
      <c r="C3" s="106"/>
      <c r="D3" s="106"/>
      <c r="E3" s="106"/>
      <c r="F3" s="2"/>
      <c r="G3" s="2"/>
      <c r="H3" s="2"/>
      <c r="I3" s="2"/>
      <c r="J3" s="2"/>
      <c r="K3" s="2"/>
    </row>
    <row r="4" spans="1:11" ht="18">
      <c r="A4" s="106"/>
      <c r="B4" s="106"/>
      <c r="C4" s="106"/>
      <c r="D4" s="106"/>
      <c r="E4" s="106"/>
      <c r="F4" s="2"/>
      <c r="G4" s="2"/>
      <c r="H4" s="2"/>
      <c r="I4" s="2"/>
      <c r="J4" s="2"/>
      <c r="K4" s="2"/>
    </row>
    <row r="5" spans="1:11" ht="20.25" customHeight="1">
      <c r="A5" s="107"/>
      <c r="B5" s="107"/>
      <c r="C5" s="107"/>
      <c r="D5" s="107"/>
      <c r="E5" s="107"/>
      <c r="F5" s="3"/>
      <c r="G5" s="3"/>
      <c r="H5" s="3"/>
      <c r="I5" s="3"/>
      <c r="J5" s="3"/>
      <c r="K5" s="3"/>
    </row>
    <row r="6" spans="1:11" ht="21" customHeight="1">
      <c r="A6" s="107"/>
      <c r="B6" s="107"/>
      <c r="C6" s="107"/>
      <c r="D6" s="107"/>
      <c r="E6" s="107"/>
      <c r="F6" s="3"/>
      <c r="G6" s="3"/>
      <c r="H6" s="3"/>
      <c r="I6" s="3"/>
      <c r="J6" s="3"/>
      <c r="K6" s="3"/>
    </row>
    <row r="7" spans="1:11" ht="15.75">
      <c r="A7" s="108"/>
      <c r="B7" s="108"/>
      <c r="C7" s="108"/>
      <c r="D7" s="108"/>
      <c r="E7" s="109" t="str">
        <f>Datos!G22</f>
        <v>Noviembre</v>
      </c>
      <c r="F7" s="3">
        <f>Datos!I22</f>
        <v>2017</v>
      </c>
      <c r="G7" s="3"/>
      <c r="H7" s="3"/>
      <c r="I7" s="3"/>
      <c r="J7" s="4" t="str">
        <f>Datos!D22</f>
        <v>Viernes</v>
      </c>
      <c r="K7" s="3">
        <f>Datos!E22</f>
        <v>3</v>
      </c>
    </row>
    <row r="8" spans="1:11" ht="6" customHeight="1">
      <c r="A8" s="107"/>
      <c r="B8" s="107"/>
      <c r="C8" s="107"/>
      <c r="D8" s="107"/>
      <c r="E8" s="3"/>
      <c r="F8" s="3"/>
      <c r="G8" s="3"/>
      <c r="H8" s="3"/>
      <c r="I8" s="3"/>
      <c r="J8" s="3"/>
      <c r="K8" s="3"/>
    </row>
    <row r="9" spans="1:11" ht="15.75">
      <c r="A9" s="152" t="s">
        <v>147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.7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42</v>
      </c>
      <c r="G13" s="13" t="s">
        <v>43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0" t="s">
        <v>13</v>
      </c>
      <c r="B15" s="85"/>
      <c r="C15" s="114"/>
      <c r="D15" s="101"/>
      <c r="E15" s="87"/>
      <c r="F15" s="87"/>
      <c r="G15" s="87"/>
      <c r="H15" s="87"/>
      <c r="I15" s="88"/>
      <c r="J15" s="101"/>
      <c r="K15" s="85"/>
    </row>
    <row r="16" spans="1:11" ht="19.5" customHeight="1">
      <c r="A16" s="79" t="s">
        <v>108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0" t="s">
        <v>14</v>
      </c>
      <c r="B17" s="85"/>
      <c r="C17" s="114"/>
      <c r="D17" s="101">
        <f>IF(BUSHEL!D19&gt;0,BUSHEL!D19*TONELADA!$B$46,"")</f>
      </c>
      <c r="E17" s="87"/>
      <c r="F17" s="87"/>
      <c r="G17" s="87"/>
      <c r="H17" s="87"/>
      <c r="I17" s="88"/>
      <c r="J17" s="101"/>
      <c r="K17" s="85"/>
    </row>
    <row r="18" spans="1:11" ht="19.5" customHeight="1">
      <c r="A18" s="69" t="s">
        <v>109</v>
      </c>
      <c r="B18" s="70"/>
      <c r="C18" s="82"/>
      <c r="D18" s="71"/>
      <c r="E18" s="72"/>
      <c r="F18" s="72"/>
      <c r="G18" s="72"/>
      <c r="H18" s="72"/>
      <c r="I18" s="73"/>
      <c r="J18" s="71"/>
      <c r="K18" s="70"/>
    </row>
    <row r="19" spans="1:11" ht="19.5" customHeight="1">
      <c r="A19" s="100" t="s">
        <v>47</v>
      </c>
      <c r="B19" s="85"/>
      <c r="C19" s="114">
        <f>BUSHEL!C21*TONELADA!$B$46</f>
        <v>185.83277999999999</v>
      </c>
      <c r="D19" s="101"/>
      <c r="E19" s="87">
        <f>BUSHEL!E21*TONELADA!$B$46</f>
        <v>235.80462</v>
      </c>
      <c r="F19" s="87" t="s">
        <v>83</v>
      </c>
      <c r="G19" s="87">
        <f>BUSHEL!G21*TONELADA!$B$46</f>
        <v>243.15341999999998</v>
      </c>
      <c r="H19" s="87">
        <f>BUSHEL!H21*TONELADA!$B$46</f>
        <v>232.13021999999998</v>
      </c>
      <c r="I19" s="88">
        <f>BUSHEL!I21*TONELADA!$B$46</f>
        <v>230.29301999999998</v>
      </c>
      <c r="J19" s="101"/>
      <c r="K19" s="85">
        <f>BUSHEL!K21*TONELADA!$E$46</f>
        <v>157.17674</v>
      </c>
    </row>
    <row r="20" spans="1:11" ht="19.5" customHeight="1">
      <c r="A20" s="79" t="s">
        <v>15</v>
      </c>
      <c r="B20" s="80">
        <f>BUSHEL!B22*TONELADA!$B$46</f>
        <v>156.43758</v>
      </c>
      <c r="C20" s="82">
        <f>BUSHEL!C22*TONELADA!$B$46</f>
        <v>185.83277999999999</v>
      </c>
      <c r="D20" s="83">
        <f>IF(BUSHEL!D22&gt;0,BUSHEL!D22*TONELADA!$B$46,"")</f>
        <v>156.80501999999998</v>
      </c>
      <c r="E20" s="72">
        <f>BUSHEL!E22*TONELADA!$B$46</f>
        <v>235.80462</v>
      </c>
      <c r="F20" s="72"/>
      <c r="G20" s="72">
        <f>BUSHEL!G22*TONELADA!$B$46</f>
        <v>243.15341999999998</v>
      </c>
      <c r="H20" s="72">
        <f>BUSHEL!H22*TONELADA!$B$46</f>
        <v>232.13021999999998</v>
      </c>
      <c r="I20" s="73">
        <f>BUSHEL!I22*TONELADA!$B$46</f>
        <v>230.29301999999998</v>
      </c>
      <c r="J20" s="83">
        <f>BUSHEL!J22*$E$46</f>
        <v>137.09905999999998</v>
      </c>
      <c r="K20" s="70">
        <f>BUSHEL!K22*TONELADA!$E$46</f>
        <v>157.17674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0" t="s">
        <v>81</v>
      </c>
      <c r="B22" s="111"/>
      <c r="C22" s="114">
        <f>BUSHEL!C24*TONELADA!$B$46</f>
        <v>187.21068</v>
      </c>
      <c r="D22" s="112"/>
      <c r="E22" s="87">
        <f>BUSHEL!E24*TONELADA!$B$46</f>
        <v>236.81508</v>
      </c>
      <c r="F22" s="87"/>
      <c r="G22" s="87">
        <f>BUSHEL!G24*TONELADA!$B$46</f>
        <v>244.16388</v>
      </c>
      <c r="H22" s="87">
        <f>BUSHEL!H24*TONELADA!$B$46</f>
        <v>233.14068</v>
      </c>
      <c r="I22" s="88">
        <f>BUSHEL!I24*TONELADA!$B$46</f>
        <v>231.30347999999998</v>
      </c>
      <c r="J22" s="112"/>
      <c r="K22" s="145">
        <f>BUSHEL!K24*TONELADA!$E$46</f>
        <v>159.83408</v>
      </c>
    </row>
    <row r="23" spans="1:11" ht="19.5" customHeight="1">
      <c r="A23" s="79" t="s">
        <v>82</v>
      </c>
      <c r="B23" s="79"/>
      <c r="C23" s="82">
        <f>BUSHEL!C25*TONELADA!$B$46</f>
        <v>189.04788</v>
      </c>
      <c r="D23" s="116"/>
      <c r="E23" s="72">
        <f>BUSHEL!E25*TONELADA!$B$46</f>
        <v>238.65228</v>
      </c>
      <c r="F23" s="72"/>
      <c r="G23" s="72">
        <f>BUSHEL!G25*TONELADA!$B$46</f>
        <v>246.00108</v>
      </c>
      <c r="H23" s="72">
        <f>BUSHEL!H25*TONELADA!$B$46</f>
        <v>234.97788</v>
      </c>
      <c r="I23" s="73">
        <f>BUSHEL!I25*TONELADA!$B$46</f>
        <v>233.14068</v>
      </c>
      <c r="J23" s="116"/>
      <c r="K23" s="146">
        <f>BUSHEL!K25*TONELADA!$E$46</f>
        <v>160.62143999999998</v>
      </c>
    </row>
    <row r="24" spans="1:11" ht="19.5" customHeight="1">
      <c r="A24" s="64" t="s">
        <v>11</v>
      </c>
      <c r="B24" s="65">
        <f>BUSHEL!B26*TONELADA!$B$46</f>
        <v>163.32708</v>
      </c>
      <c r="C24" s="114">
        <f>BUSHEL!C26*TONELADA!$B$46</f>
        <v>189.04788</v>
      </c>
      <c r="D24" s="67">
        <f>IF(BUSHEL!D26&gt;0,BUSHEL!D26*TONELADA!$B$46,"")</f>
        <v>163.32708</v>
      </c>
      <c r="E24" s="87">
        <f>BUSHEL!E26*TONELADA!$B$46</f>
        <v>240.48948</v>
      </c>
      <c r="F24" s="87"/>
      <c r="G24" s="87">
        <f>BUSHEL!G26*TONELADA!$B$46</f>
        <v>247.83828</v>
      </c>
      <c r="H24" s="87">
        <f>BUSHEL!H26*TONELADA!$B$46</f>
        <v>236.81508</v>
      </c>
      <c r="I24" s="88">
        <f>BUSHEL!I26*TONELADA!$B$46</f>
        <v>234.97788</v>
      </c>
      <c r="J24" s="67">
        <f>BUSHEL!J26*$E$46</f>
        <v>142.51216</v>
      </c>
      <c r="K24" s="147">
        <f>BUSHEL!K26*TONELADA!$E$46</f>
        <v>160.62143999999998</v>
      </c>
    </row>
    <row r="25" spans="1:11" ht="19.5" customHeight="1">
      <c r="A25" s="79" t="s">
        <v>105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0" t="s">
        <v>12</v>
      </c>
      <c r="B26" s="85">
        <f>BUSHEL!B28*TONELADA!$B$46</f>
        <v>168.1038</v>
      </c>
      <c r="C26" s="114"/>
      <c r="D26" s="101">
        <f>IF(BUSHEL!D28&gt;0,BUSHEL!D28*TONELADA!$B$46,"")</f>
        <v>168.28752</v>
      </c>
      <c r="E26" s="113"/>
      <c r="F26" s="113"/>
      <c r="G26" s="113"/>
      <c r="H26" s="113"/>
      <c r="I26" s="114"/>
      <c r="J26" s="101">
        <f>BUSHEL!J28*$E$46</f>
        <v>145.95685999999998</v>
      </c>
      <c r="K26" s="85"/>
    </row>
    <row r="27" spans="1:11" ht="19.5" customHeight="1">
      <c r="A27" s="69" t="s">
        <v>106</v>
      </c>
      <c r="B27" s="70"/>
      <c r="C27" s="115"/>
      <c r="D27" s="71"/>
      <c r="E27" s="102"/>
      <c r="F27" s="102"/>
      <c r="G27" s="102"/>
      <c r="H27" s="102"/>
      <c r="I27" s="115"/>
      <c r="J27" s="71"/>
      <c r="K27" s="70"/>
    </row>
    <row r="28" spans="1:11" ht="19.5" customHeight="1">
      <c r="A28" s="100" t="s">
        <v>13</v>
      </c>
      <c r="B28" s="85">
        <f>BUSHEL!B30*TONELADA!$B$46</f>
        <v>173.06423999999998</v>
      </c>
      <c r="C28" s="114"/>
      <c r="D28" s="101">
        <f>IF(BUSHEL!D30&gt;0,BUSHEL!D30*TONELADA!$B$46,"")</f>
        <v>174.44214</v>
      </c>
      <c r="E28" s="113"/>
      <c r="F28" s="113"/>
      <c r="G28" s="113"/>
      <c r="H28" s="113"/>
      <c r="I28" s="114"/>
      <c r="J28" s="101">
        <f>BUSHEL!J30*$E$46</f>
        <v>148.90946</v>
      </c>
      <c r="K28" s="85"/>
    </row>
    <row r="29" spans="1:11" ht="19.5" customHeight="1">
      <c r="A29" s="69" t="s">
        <v>14</v>
      </c>
      <c r="B29" s="70">
        <f>BUSHEL!B32*TONELADA!$B$46</f>
        <v>178.85142</v>
      </c>
      <c r="C29" s="102"/>
      <c r="D29" s="86">
        <f>IF(BUSHEL!D32&gt;0,BUSHEL!D32*TONELADA!$B$46,"")</f>
        <v>180.68862</v>
      </c>
      <c r="E29" s="102"/>
      <c r="F29" s="102"/>
      <c r="G29" s="102"/>
      <c r="H29" s="102"/>
      <c r="I29" s="102"/>
      <c r="J29" s="86">
        <f>BUSHEL!J32*$E$46</f>
        <v>151.36996</v>
      </c>
      <c r="K29" s="70"/>
    </row>
    <row r="30" spans="1:11" ht="19.5" customHeight="1">
      <c r="A30" s="100" t="s">
        <v>15</v>
      </c>
      <c r="B30" s="85">
        <f>BUSHEL!B33*TONELADA!$B$46</f>
        <v>186.10836</v>
      </c>
      <c r="C30" s="113"/>
      <c r="D30" s="99">
        <f>IF(BUSHEL!D33&gt;0,BUSHEL!D33*TONELADA!$B$46,"")</f>
        <v>190.24205999999998</v>
      </c>
      <c r="E30" s="113"/>
      <c r="F30" s="113"/>
      <c r="G30" s="113"/>
      <c r="H30" s="113"/>
      <c r="I30" s="113"/>
      <c r="J30" s="99">
        <f>BUSHEL!J33*$E$46</f>
        <v>154.91307999999998</v>
      </c>
      <c r="K30" s="85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191.06879999999998</v>
      </c>
      <c r="C32" s="23"/>
      <c r="D32" s="81">
        <f>IF(BUSHEL!D35&gt;0,BUSHEL!D35*TONELADA!$B$46,"")</f>
        <v>196.12109999999998</v>
      </c>
      <c r="E32" s="25"/>
      <c r="F32" s="25"/>
      <c r="G32" s="25"/>
      <c r="H32" s="25"/>
      <c r="I32" s="23"/>
      <c r="J32" s="81">
        <f>BUSHEL!J35*$E$46</f>
        <v>158.35778</v>
      </c>
      <c r="K32" s="25"/>
    </row>
    <row r="33" spans="1:11" ht="19.5" customHeight="1">
      <c r="A33" s="64" t="s">
        <v>12</v>
      </c>
      <c r="B33" s="65">
        <f>BUSHEL!B36*TONELADA!$B$46</f>
        <v>193.73274</v>
      </c>
      <c r="C33" s="66"/>
      <c r="D33" s="84">
        <f>IF(BUSHEL!D36&gt;0,BUSHEL!D36*TONELADA!$B$46,"")</f>
        <v>199.70364</v>
      </c>
      <c r="E33" s="66"/>
      <c r="F33" s="66"/>
      <c r="G33" s="66"/>
      <c r="H33" s="66"/>
      <c r="I33" s="66"/>
      <c r="J33" s="84">
        <f>BUSHEL!J36*$E$46</f>
        <v>160.52302</v>
      </c>
      <c r="K33" s="65"/>
    </row>
    <row r="34" spans="1:11" ht="19.5" customHeight="1">
      <c r="A34" s="16" t="s">
        <v>13</v>
      </c>
      <c r="B34" s="80">
        <f>BUSHEL!B37*TONELADA!$B$46</f>
        <v>193.91646</v>
      </c>
      <c r="C34" s="23"/>
      <c r="D34" s="81">
        <f>IF(BUSHEL!D37&gt;0,BUSHEL!D37*TONELADA!$B$46,"")</f>
        <v>200.80596</v>
      </c>
      <c r="E34" s="25"/>
      <c r="F34" s="25"/>
      <c r="G34" s="25"/>
      <c r="H34" s="25"/>
      <c r="I34" s="23"/>
      <c r="J34" s="81">
        <f>BUSHEL!J37*$E$46</f>
        <v>162.29458</v>
      </c>
      <c r="K34" s="25"/>
    </row>
    <row r="35" spans="1:11" ht="19.5" customHeight="1">
      <c r="A35" s="100" t="s">
        <v>14</v>
      </c>
      <c r="B35" s="65"/>
      <c r="C35" s="104"/>
      <c r="D35" s="84"/>
      <c r="E35" s="104"/>
      <c r="F35" s="104"/>
      <c r="G35" s="104"/>
      <c r="H35" s="104"/>
      <c r="I35" s="104"/>
      <c r="J35" s="84">
        <f>BUSHEL!J38*$E$46</f>
        <v>161.11354</v>
      </c>
      <c r="K35" s="105"/>
    </row>
    <row r="36" spans="1:11" ht="19.5" customHeight="1">
      <c r="A36" s="69" t="s">
        <v>15</v>
      </c>
      <c r="B36" s="70"/>
      <c r="C36" s="102"/>
      <c r="D36" s="86"/>
      <c r="E36" s="102"/>
      <c r="F36" s="102"/>
      <c r="G36" s="102"/>
      <c r="H36" s="102"/>
      <c r="I36" s="102"/>
      <c r="J36" s="81">
        <f>BUSHEL!J39*$E$46</f>
        <v>161.80248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208.88963999999999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208.88963999999999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208.88963999999999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0" t="s">
        <v>14</v>
      </c>
      <c r="B41" s="65"/>
      <c r="C41" s="104"/>
      <c r="D41" s="84"/>
      <c r="E41" s="104"/>
      <c r="F41" s="104"/>
      <c r="G41" s="104"/>
      <c r="H41" s="104"/>
      <c r="I41" s="104"/>
      <c r="J41" s="84"/>
      <c r="K41" s="105"/>
    </row>
    <row r="42" spans="1:11" ht="19.5" customHeight="1">
      <c r="A42" s="69" t="s">
        <v>15</v>
      </c>
      <c r="B42" s="70"/>
      <c r="C42" s="102"/>
      <c r="D42" s="86"/>
      <c r="E42" s="102"/>
      <c r="F42" s="102"/>
      <c r="G42" s="102"/>
      <c r="H42" s="102"/>
      <c r="I42" s="102"/>
      <c r="J42" s="81"/>
      <c r="K42" s="70"/>
    </row>
    <row r="43" spans="1:11" ht="19.5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.7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.7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107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" sqref="B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41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59">
        <v>2017</v>
      </c>
      <c r="B4" s="160"/>
      <c r="C4" s="161"/>
    </row>
    <row r="5" spans="1:3" ht="15">
      <c r="A5" s="48" t="s">
        <v>116</v>
      </c>
      <c r="B5" s="49"/>
      <c r="C5" s="49" t="s">
        <v>119</v>
      </c>
    </row>
    <row r="6" spans="1:3" ht="15">
      <c r="A6" s="51" t="s">
        <v>117</v>
      </c>
      <c r="B6" s="42"/>
      <c r="C6" s="42" t="s">
        <v>119</v>
      </c>
    </row>
    <row r="7" spans="1:3" ht="15">
      <c r="A7" s="48" t="s">
        <v>118</v>
      </c>
      <c r="B7" s="49">
        <v>80</v>
      </c>
      <c r="C7" s="49" t="s">
        <v>119</v>
      </c>
    </row>
    <row r="8" spans="1:3" ht="15">
      <c r="A8" s="51" t="s">
        <v>124</v>
      </c>
      <c r="B8" s="42">
        <v>80</v>
      </c>
      <c r="C8" s="42" t="s">
        <v>119</v>
      </c>
    </row>
    <row r="9" spans="1:3" ht="15.75">
      <c r="A9" s="159">
        <v>2018</v>
      </c>
      <c r="B9" s="160"/>
      <c r="C9" s="161"/>
    </row>
    <row r="10" spans="1:3" ht="15">
      <c r="A10" s="48" t="s">
        <v>151</v>
      </c>
      <c r="B10" s="136">
        <v>65</v>
      </c>
      <c r="C10" s="136" t="s">
        <v>150</v>
      </c>
    </row>
    <row r="11" spans="1:3" ht="15">
      <c r="A11" s="51" t="s">
        <v>152</v>
      </c>
      <c r="B11" s="148">
        <v>70</v>
      </c>
      <c r="C11" s="148" t="s">
        <v>150</v>
      </c>
    </row>
    <row r="12" spans="1:3" ht="15">
      <c r="A12" s="48" t="s">
        <v>153</v>
      </c>
      <c r="B12" s="52">
        <v>70</v>
      </c>
      <c r="C12" s="52" t="s">
        <v>150</v>
      </c>
    </row>
    <row r="13" spans="1:3" ht="15">
      <c r="A13" s="51" t="s">
        <v>154</v>
      </c>
      <c r="B13" s="51"/>
      <c r="C13" s="51"/>
    </row>
    <row r="16" spans="1:3" ht="15">
      <c r="A16" s="93"/>
      <c r="B16" s="94"/>
      <c r="C16" s="94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4" sqref="B14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62"/>
      <c r="C1" s="162"/>
      <c r="D1" s="162"/>
      <c r="E1" s="162"/>
      <c r="F1" s="162"/>
    </row>
    <row r="2" spans="1:6" ht="15.75">
      <c r="A2" s="50"/>
      <c r="B2" s="163" t="s">
        <v>0</v>
      </c>
      <c r="C2" s="163"/>
      <c r="D2" s="163"/>
      <c r="E2" s="163"/>
      <c r="F2" s="163"/>
    </row>
    <row r="3" spans="1:6" ht="15.75">
      <c r="A3" s="50"/>
      <c r="B3" s="163" t="s">
        <v>32</v>
      </c>
      <c r="C3" s="163"/>
      <c r="D3" s="163"/>
      <c r="E3" s="163"/>
      <c r="F3" s="163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64">
        <v>2017</v>
      </c>
      <c r="B5" s="165"/>
      <c r="C5" s="165"/>
      <c r="D5" s="165"/>
      <c r="E5" s="165"/>
      <c r="F5" s="165"/>
      <c r="G5" s="166"/>
    </row>
    <row r="6" spans="1:7" ht="15">
      <c r="A6" s="48" t="s">
        <v>120</v>
      </c>
      <c r="B6" s="52"/>
      <c r="C6" s="52"/>
      <c r="D6" s="52"/>
      <c r="E6" s="49"/>
      <c r="F6" s="49"/>
      <c r="G6" s="52"/>
    </row>
    <row r="7" spans="1:7" ht="15">
      <c r="A7" s="50" t="s">
        <v>121</v>
      </c>
      <c r="B7" s="42"/>
      <c r="C7" s="42"/>
      <c r="D7" s="42"/>
      <c r="E7" s="56"/>
      <c r="F7" s="42"/>
      <c r="G7" s="42"/>
    </row>
    <row r="8" spans="1:7" ht="15">
      <c r="A8" s="48" t="s">
        <v>122</v>
      </c>
      <c r="B8" s="52">
        <v>215</v>
      </c>
      <c r="C8" s="52" t="s">
        <v>83</v>
      </c>
      <c r="D8" s="52">
        <f>B8+B20</f>
        <v>235</v>
      </c>
      <c r="E8" s="49">
        <f>B8+B19</f>
        <v>205</v>
      </c>
      <c r="F8" s="49">
        <f>B8+B18</f>
        <v>200</v>
      </c>
      <c r="G8" s="52" t="s">
        <v>119</v>
      </c>
    </row>
    <row r="9" spans="1:7" ht="15">
      <c r="A9" s="50" t="s">
        <v>123</v>
      </c>
      <c r="B9" s="42">
        <v>215</v>
      </c>
      <c r="C9" s="42" t="s">
        <v>83</v>
      </c>
      <c r="D9" s="42">
        <f>B9+B20</f>
        <v>235</v>
      </c>
      <c r="E9" s="56">
        <f>B9+B19</f>
        <v>205</v>
      </c>
      <c r="F9" s="42">
        <f>B9+B18</f>
        <v>200</v>
      </c>
      <c r="G9" s="42" t="s">
        <v>119</v>
      </c>
    </row>
    <row r="10" spans="1:7" ht="15.75">
      <c r="A10" s="164">
        <v>2018</v>
      </c>
      <c r="B10" s="165"/>
      <c r="C10" s="165"/>
      <c r="D10" s="165"/>
      <c r="E10" s="165"/>
      <c r="F10" s="165"/>
      <c r="G10" s="166"/>
    </row>
    <row r="11" spans="1:7" ht="15">
      <c r="A11" s="48" t="s">
        <v>151</v>
      </c>
      <c r="B11" s="52">
        <v>200</v>
      </c>
      <c r="C11" s="52"/>
      <c r="D11" s="52">
        <f>B11+B20</f>
        <v>220</v>
      </c>
      <c r="E11" s="49">
        <f>B11+B19</f>
        <v>190</v>
      </c>
      <c r="F11" s="49">
        <f>B11+B18</f>
        <v>185</v>
      </c>
      <c r="G11" s="52" t="s">
        <v>150</v>
      </c>
    </row>
    <row r="12" spans="1:7" ht="15">
      <c r="A12" s="50" t="s">
        <v>152</v>
      </c>
      <c r="B12" s="42">
        <v>205</v>
      </c>
      <c r="C12" s="42"/>
      <c r="D12" s="42">
        <f>B12+B20</f>
        <v>225</v>
      </c>
      <c r="E12" s="56">
        <f>B12+B19</f>
        <v>195</v>
      </c>
      <c r="F12" s="42">
        <f>B12+B18</f>
        <v>190</v>
      </c>
      <c r="G12" s="42" t="s">
        <v>150</v>
      </c>
    </row>
    <row r="13" spans="1:7" ht="15">
      <c r="A13" s="48" t="s">
        <v>153</v>
      </c>
      <c r="B13" s="52">
        <v>210</v>
      </c>
      <c r="C13" s="52"/>
      <c r="D13" s="52">
        <f>B13+B20</f>
        <v>230</v>
      </c>
      <c r="E13" s="49">
        <f>B13+B19</f>
        <v>200</v>
      </c>
      <c r="F13" s="49">
        <f>B13+B18</f>
        <v>195</v>
      </c>
      <c r="G13" s="52" t="s">
        <v>150</v>
      </c>
    </row>
    <row r="14" spans="1:7" ht="15">
      <c r="A14" s="50" t="s">
        <v>154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83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67">
        <v>2017</v>
      </c>
      <c r="B4" s="168"/>
      <c r="C4" s="169"/>
    </row>
    <row r="5" spans="1:3" ht="15">
      <c r="A5" s="50" t="s">
        <v>120</v>
      </c>
      <c r="B5" s="42"/>
      <c r="C5" s="42"/>
    </row>
    <row r="6" spans="1:3" ht="15">
      <c r="A6" s="48" t="s">
        <v>121</v>
      </c>
      <c r="B6" s="49"/>
      <c r="C6" s="49"/>
    </row>
    <row r="7" spans="1:3" ht="15">
      <c r="A7" s="50" t="s">
        <v>122</v>
      </c>
      <c r="B7" s="42">
        <v>51</v>
      </c>
      <c r="C7" s="42" t="s">
        <v>119</v>
      </c>
    </row>
    <row r="8" spans="1:3" ht="15">
      <c r="A8" s="48" t="s">
        <v>123</v>
      </c>
      <c r="B8" s="49">
        <v>51</v>
      </c>
      <c r="C8" s="49" t="s">
        <v>119</v>
      </c>
    </row>
    <row r="9" spans="1:3" ht="15.75">
      <c r="A9" s="167">
        <v>2018</v>
      </c>
      <c r="B9" s="168"/>
      <c r="C9" s="169"/>
    </row>
    <row r="10" spans="1:3" ht="15">
      <c r="A10" s="48" t="s">
        <v>148</v>
      </c>
      <c r="B10" s="49">
        <v>44</v>
      </c>
      <c r="C10" s="49" t="s">
        <v>150</v>
      </c>
    </row>
    <row r="11" spans="1:3" ht="15">
      <c r="A11" s="50" t="s">
        <v>149</v>
      </c>
      <c r="B11" s="42">
        <v>46</v>
      </c>
      <c r="C11" s="42" t="s">
        <v>150</v>
      </c>
    </row>
    <row r="12" spans="1:3" ht="15">
      <c r="A12" s="48" t="s">
        <v>104</v>
      </c>
      <c r="B12" s="49">
        <v>46</v>
      </c>
      <c r="C12" s="49" t="s">
        <v>150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50</v>
      </c>
      <c r="C3" t="s">
        <v>51</v>
      </c>
      <c r="D3" s="78">
        <v>43042</v>
      </c>
      <c r="E3">
        <v>425.75</v>
      </c>
      <c r="F3" t="s">
        <v>52</v>
      </c>
      <c r="G3" t="s">
        <v>53</v>
      </c>
      <c r="H3" s="78">
        <v>43042</v>
      </c>
      <c r="I3">
        <v>426.75</v>
      </c>
      <c r="J3" t="s">
        <v>44</v>
      </c>
      <c r="K3" t="s">
        <v>73</v>
      </c>
      <c r="L3" s="78">
        <v>43042</v>
      </c>
      <c r="M3">
        <v>348.25</v>
      </c>
    </row>
    <row r="4" spans="2:13" ht="15">
      <c r="B4" t="s">
        <v>54</v>
      </c>
      <c r="C4" t="s">
        <v>55</v>
      </c>
      <c r="D4" s="78">
        <v>43042</v>
      </c>
      <c r="E4">
        <v>444.5</v>
      </c>
      <c r="F4" t="s">
        <v>56</v>
      </c>
      <c r="G4" t="s">
        <v>57</v>
      </c>
      <c r="H4" s="78">
        <v>43042</v>
      </c>
      <c r="I4">
        <v>444.5</v>
      </c>
      <c r="J4" t="s">
        <v>66</v>
      </c>
      <c r="K4" t="s">
        <v>74</v>
      </c>
      <c r="L4" s="78">
        <v>43042</v>
      </c>
      <c r="M4">
        <v>362</v>
      </c>
    </row>
    <row r="5" spans="2:13" ht="15">
      <c r="B5" t="s">
        <v>58</v>
      </c>
      <c r="C5" t="s">
        <v>59</v>
      </c>
      <c r="D5" s="78">
        <v>43042</v>
      </c>
      <c r="E5">
        <v>457.5</v>
      </c>
      <c r="F5" t="s">
        <v>60</v>
      </c>
      <c r="G5" t="s">
        <v>61</v>
      </c>
      <c r="H5" s="78">
        <v>43042</v>
      </c>
      <c r="I5">
        <v>458</v>
      </c>
      <c r="J5" t="s">
        <v>67</v>
      </c>
      <c r="K5" t="s">
        <v>75</v>
      </c>
      <c r="L5" s="78">
        <v>43042</v>
      </c>
      <c r="M5">
        <v>370.75</v>
      </c>
    </row>
    <row r="6" spans="2:13" ht="15">
      <c r="B6" t="s">
        <v>62</v>
      </c>
      <c r="C6" t="s">
        <v>63</v>
      </c>
      <c r="D6" s="78">
        <v>43042</v>
      </c>
      <c r="E6">
        <v>471</v>
      </c>
      <c r="F6" t="s">
        <v>64</v>
      </c>
      <c r="G6" t="s">
        <v>65</v>
      </c>
      <c r="H6" s="78">
        <v>43042</v>
      </c>
      <c r="I6">
        <v>474.75</v>
      </c>
      <c r="J6" t="s">
        <v>45</v>
      </c>
      <c r="K6" t="s">
        <v>76</v>
      </c>
      <c r="L6" s="78">
        <v>43042</v>
      </c>
      <c r="M6">
        <v>378.25</v>
      </c>
    </row>
    <row r="7" spans="2:13" ht="15">
      <c r="B7" t="s">
        <v>86</v>
      </c>
      <c r="C7" t="s">
        <v>87</v>
      </c>
      <c r="D7" s="78">
        <v>43042</v>
      </c>
      <c r="E7">
        <v>486.75</v>
      </c>
      <c r="F7" t="s">
        <v>84</v>
      </c>
      <c r="G7" t="s">
        <v>85</v>
      </c>
      <c r="H7" s="78">
        <v>43042</v>
      </c>
      <c r="I7">
        <v>491.75</v>
      </c>
      <c r="J7" t="s">
        <v>68</v>
      </c>
      <c r="K7" t="s">
        <v>77</v>
      </c>
      <c r="L7" s="78">
        <v>43042</v>
      </c>
      <c r="M7">
        <v>384.5</v>
      </c>
    </row>
    <row r="8" spans="2:13" ht="15">
      <c r="B8" t="s">
        <v>88</v>
      </c>
      <c r="C8" t="s">
        <v>89</v>
      </c>
      <c r="D8" s="78">
        <v>43042</v>
      </c>
      <c r="E8">
        <v>506.5</v>
      </c>
      <c r="F8" t="s">
        <v>90</v>
      </c>
      <c r="G8" t="s">
        <v>91</v>
      </c>
      <c r="H8" s="78">
        <v>43042</v>
      </c>
      <c r="I8">
        <v>517.75</v>
      </c>
      <c r="J8" t="s">
        <v>46</v>
      </c>
      <c r="K8" t="s">
        <v>78</v>
      </c>
      <c r="L8" s="78">
        <v>43042</v>
      </c>
      <c r="M8">
        <v>393.5</v>
      </c>
    </row>
    <row r="9" spans="2:13" ht="15">
      <c r="B9" t="s">
        <v>92</v>
      </c>
      <c r="C9" t="s">
        <v>93</v>
      </c>
      <c r="D9" s="78">
        <v>43042</v>
      </c>
      <c r="E9">
        <v>520</v>
      </c>
      <c r="F9" t="s">
        <v>94</v>
      </c>
      <c r="G9" t="s">
        <v>95</v>
      </c>
      <c r="H9" s="78">
        <v>43042</v>
      </c>
      <c r="I9">
        <v>533.75</v>
      </c>
      <c r="J9" t="s">
        <v>110</v>
      </c>
      <c r="K9" t="s">
        <v>111</v>
      </c>
      <c r="L9" s="78">
        <v>43042</v>
      </c>
      <c r="M9">
        <v>402.25</v>
      </c>
    </row>
    <row r="10" spans="2:13" ht="15">
      <c r="B10" t="s">
        <v>96</v>
      </c>
      <c r="C10" t="s">
        <v>97</v>
      </c>
      <c r="D10" s="78">
        <v>43042</v>
      </c>
      <c r="E10">
        <v>527.25</v>
      </c>
      <c r="F10" t="s">
        <v>98</v>
      </c>
      <c r="G10" t="s">
        <v>99</v>
      </c>
      <c r="H10" s="78">
        <v>43042</v>
      </c>
      <c r="I10">
        <v>543.5</v>
      </c>
      <c r="J10" t="s">
        <v>112</v>
      </c>
      <c r="K10" t="s">
        <v>113</v>
      </c>
      <c r="L10" s="78">
        <v>43042</v>
      </c>
      <c r="M10">
        <v>407.75</v>
      </c>
    </row>
    <row r="11" spans="2:13" ht="15">
      <c r="B11" t="s">
        <v>100</v>
      </c>
      <c r="C11" t="s">
        <v>101</v>
      </c>
      <c r="D11" s="78">
        <v>43042</v>
      </c>
      <c r="E11">
        <v>527.75</v>
      </c>
      <c r="F11" t="s">
        <v>102</v>
      </c>
      <c r="G11" t="s">
        <v>103</v>
      </c>
      <c r="H11" s="78">
        <v>43042</v>
      </c>
      <c r="I11">
        <v>546.5</v>
      </c>
      <c r="J11" t="s">
        <v>69</v>
      </c>
      <c r="K11" t="s">
        <v>79</v>
      </c>
      <c r="L11" s="78">
        <v>43042</v>
      </c>
      <c r="M11">
        <v>412.25</v>
      </c>
    </row>
    <row r="12" spans="2:13" ht="15">
      <c r="B12" t="s">
        <v>125</v>
      </c>
      <c r="C12" t="s">
        <v>126</v>
      </c>
      <c r="D12" s="78">
        <v>43042</v>
      </c>
      <c r="E12">
        <v>535.25</v>
      </c>
      <c r="F12" t="s">
        <v>127</v>
      </c>
      <c r="G12" t="s">
        <v>128</v>
      </c>
      <c r="H12" s="78">
        <v>43042</v>
      </c>
      <c r="I12">
        <v>552.75</v>
      </c>
      <c r="J12" t="s">
        <v>114</v>
      </c>
      <c r="K12" t="s">
        <v>115</v>
      </c>
      <c r="L12" s="78">
        <v>43042</v>
      </c>
      <c r="M12">
        <v>409.25</v>
      </c>
    </row>
    <row r="13" spans="2:13" ht="15">
      <c r="B13" t="s">
        <v>129</v>
      </c>
      <c r="C13" t="s">
        <v>130</v>
      </c>
      <c r="D13" s="78">
        <v>43042</v>
      </c>
      <c r="E13">
        <v>551.75</v>
      </c>
      <c r="F13" t="s">
        <v>131</v>
      </c>
      <c r="G13" t="s">
        <v>132</v>
      </c>
      <c r="H13" s="78">
        <v>43042</v>
      </c>
      <c r="I13">
        <v>568.5</v>
      </c>
      <c r="J13" t="s">
        <v>70</v>
      </c>
      <c r="K13" t="s">
        <v>80</v>
      </c>
      <c r="L13" s="78">
        <v>43042</v>
      </c>
      <c r="M13">
        <v>411</v>
      </c>
    </row>
    <row r="14" spans="2:13" ht="15">
      <c r="B14" t="s">
        <v>133</v>
      </c>
      <c r="C14" t="s">
        <v>134</v>
      </c>
      <c r="D14" s="78">
        <v>43042</v>
      </c>
      <c r="E14">
        <v>554.75</v>
      </c>
      <c r="F14" t="s">
        <v>135</v>
      </c>
      <c r="G14" t="s">
        <v>136</v>
      </c>
      <c r="H14" s="78">
        <v>43042</v>
      </c>
      <c r="I14">
        <v>568.5</v>
      </c>
      <c r="J14" t="s">
        <v>145</v>
      </c>
      <c r="K14" t="s">
        <v>146</v>
      </c>
      <c r="L14" t="s">
        <v>146</v>
      </c>
      <c r="M14" s="110" t="s">
        <v>146</v>
      </c>
    </row>
    <row r="15" spans="2:13" ht="15">
      <c r="B15" t="s">
        <v>137</v>
      </c>
      <c r="C15" t="s">
        <v>138</v>
      </c>
      <c r="D15" s="78">
        <v>43042</v>
      </c>
      <c r="E15">
        <v>554.75</v>
      </c>
      <c r="F15" t="s">
        <v>139</v>
      </c>
      <c r="G15" t="s">
        <v>140</v>
      </c>
      <c r="H15" s="78">
        <v>43042</v>
      </c>
      <c r="I15">
        <v>568.5</v>
      </c>
      <c r="J15"/>
      <c r="K15"/>
      <c r="L15" s="78"/>
      <c r="M15"/>
    </row>
    <row r="16" spans="2:13" ht="15">
      <c r="B16" t="s">
        <v>141</v>
      </c>
      <c r="C16" t="s">
        <v>142</v>
      </c>
      <c r="D16" s="78">
        <v>43042</v>
      </c>
      <c r="E16">
        <v>554.75</v>
      </c>
      <c r="F16" t="s">
        <v>143</v>
      </c>
      <c r="G16" t="s">
        <v>144</v>
      </c>
      <c r="H16" s="78">
        <v>43042</v>
      </c>
      <c r="I16">
        <v>568.5</v>
      </c>
      <c r="J16"/>
      <c r="K16"/>
      <c r="L16" s="78"/>
      <c r="M16"/>
    </row>
    <row r="17" spans="2:13" ht="15">
      <c r="B17"/>
      <c r="C17"/>
      <c r="D17"/>
      <c r="E17"/>
      <c r="F17"/>
      <c r="G17"/>
      <c r="H17"/>
      <c r="I17"/>
      <c r="J17"/>
      <c r="K17"/>
      <c r="L17"/>
      <c r="M17" s="110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0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0"/>
    </row>
    <row r="22" spans="3:15" ht="15.75">
      <c r="C22" s="63" t="s">
        <v>49</v>
      </c>
      <c r="D22" t="s">
        <v>155</v>
      </c>
      <c r="E22">
        <v>3</v>
      </c>
      <c r="F22" s="78" t="s">
        <v>71</v>
      </c>
      <c r="G22" s="62" t="s">
        <v>118</v>
      </c>
      <c r="H22" s="62" t="s">
        <v>72</v>
      </c>
      <c r="I22" s="62">
        <v>2017</v>
      </c>
      <c r="J22" s="78"/>
      <c r="K22"/>
      <c r="L22"/>
      <c r="M22"/>
      <c r="N22" s="78"/>
      <c r="O22"/>
    </row>
    <row r="23" spans="4:15" ht="15">
      <c r="D23"/>
      <c r="E23"/>
      <c r="F23" s="78"/>
      <c r="G23"/>
      <c r="H23"/>
      <c r="I23"/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</cp:lastModifiedBy>
  <cp:lastPrinted>2016-12-16T15:31:42Z</cp:lastPrinted>
  <dcterms:created xsi:type="dcterms:W3CDTF">2013-02-26T05:01:27Z</dcterms:created>
  <dcterms:modified xsi:type="dcterms:W3CDTF">2017-11-06T00:41:01Z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