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<sst xmlns="http://schemas.openxmlformats.org/spreadsheetml/2006/main" count="185" uniqueCount="85">
  <si>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</si>
  <si>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</si>
  <si>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</si>
  <si>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</si>
  <si>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</si>
  <si>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</si>
  <si>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</si>
  <si>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</si>
  <si>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</si>
  <si>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</si>
  <si>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</si>
  <si>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</si>
  <si>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</si>
  <si>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</si>
  <si>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</si>
  <si>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</si>
  <si>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</si>
  <si>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</si>
  <si>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</si>
  <si>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</si>
  <si>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</si>
  <si>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</si>
  <si>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</si>
  <si>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</si>
  <si>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</si>
  <si>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</si>
  <si>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</si>
  <si>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</si>
  <si>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</si>
  <si>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</si>
  <si>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</si>
  <si>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</si>
  <si>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</si>
  <si>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</si>
  <si>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</si>
  <si>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</si>
  <si>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</si>
  <si>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</si>
  <si>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</si>
  <si>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</si>
  <si>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</si>
  <si>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</si>
  <si>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</si>
  <si>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</si>
  <si>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</si>
  <si>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</si>
  <si>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</si>
  <si>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</si>
  <si>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</si>
  <si>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</si>
  <si>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</si>
  <si>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</si>
  <si>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</si>
  <si>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</si>
  <si>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</si>
  <si>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</si>
  <si>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</si>
  <si>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</si>
  <si>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</si>
  <si>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</si>
  <si>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</si>
  <si>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</si>
  <si>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</si>
  <si>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</si>
  <si>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</si>
  <si>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</si>
  <si>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</si>
  <si>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</si>
  <si>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</si>
  <si>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</si>
  <si>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</si>
  <si>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</si>
  <si>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</si>
  <si>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</si>
  <si>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</si>
  <si>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</si>
  <si>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</si>
  <si>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</si>
  <si>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</si>
  <si>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</si>
  <si>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</si>
  <si>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Febrero</t>
  </si>
  <si>
    <t>Marzo 2019</t>
  </si>
  <si>
    <t>Nota: lunes 4 y martes 5 feriado nacional en Argentina, mercados cerrados.</t>
  </si>
  <si>
    <t>semana del  4 al 10 de marzo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</si>
</sst>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7" t="s">
        <v>47</v>
      </c>
      <c r="B10" s="187"/>
      <c r="C10" s="187"/>
      <c r="D10" s="188"/>
      <c r="E10" s="187"/>
      <c r="F10" s="187"/>
      <c r="G10" s="60"/>
      <c r="H10" s="59"/>
    </row>
    <row r="11" spans="1:8" ht="18">
      <c r="A11" s="189" t="s">
        <v>49</v>
      </c>
      <c r="B11" s="189"/>
      <c r="C11" s="189"/>
      <c r="D11" s="189"/>
      <c r="E11" s="189"/>
      <c r="F11" s="189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4" t="s">
        <v>43</v>
      </c>
      <c r="B13" s="184"/>
      <c r="C13" s="184"/>
      <c r="D13" s="185"/>
      <c r="E13" s="184"/>
      <c r="F13" s="184"/>
      <c r="G13" s="62"/>
      <c r="H13" s="59"/>
    </row>
    <row r="14" spans="1:8" ht="18">
      <c r="A14" s="182" t="s">
        <v>44</v>
      </c>
      <c r="B14" s="182"/>
      <c r="C14" s="182"/>
      <c r="D14" s="183"/>
      <c r="E14" s="182"/>
      <c r="F14" s="182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2" t="s">
        <v>78</v>
      </c>
      <c r="B18" s="182"/>
      <c r="C18" s="182"/>
      <c r="D18" s="183"/>
      <c r="E18" s="182"/>
      <c r="F18" s="182"/>
      <c r="G18" s="65"/>
      <c r="H18" s="59"/>
      <c r="I18" s="59"/>
      <c r="J18" s="59"/>
      <c r="K18" s="59"/>
      <c r="L18" s="59"/>
    </row>
    <row r="19" spans="1:12" ht="18">
      <c r="A19" s="184" t="s">
        <v>79</v>
      </c>
      <c r="B19" s="184"/>
      <c r="C19" s="184"/>
      <c r="D19" s="185"/>
      <c r="E19" s="184"/>
      <c r="F19" s="184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2" t="s">
        <v>45</v>
      </c>
      <c r="B22" s="182"/>
      <c r="C22" s="182"/>
      <c r="D22" s="183"/>
      <c r="E22" s="182"/>
      <c r="F22" s="182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6" t="s">
        <v>0</v>
      </c>
      <c r="B24" s="186"/>
      <c r="C24" s="186"/>
      <c r="D24" s="186"/>
      <c r="E24" s="186"/>
      <c r="F24" s="186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0" t="s">
        <v>48</v>
      </c>
      <c r="C36" s="180"/>
      <c r="D36" s="180"/>
    </row>
    <row r="37" spans="2:4" ht="18">
      <c r="B37" s="180" t="s">
        <v>58</v>
      </c>
      <c r="C37" s="180"/>
      <c r="D37" s="12"/>
    </row>
    <row r="38" spans="2:4" ht="18">
      <c r="B38" s="180" t="s">
        <v>59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82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4</v>
      </c>
      <c r="C4" s="46">
        <v>5</v>
      </c>
      <c r="D4" s="46">
        <v>6</v>
      </c>
      <c r="E4" s="46">
        <v>7</v>
      </c>
      <c r="F4" s="46">
        <v>8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143" t="s">
        <v>63</v>
      </c>
      <c r="C6" s="143" t="s">
        <v>63</v>
      </c>
      <c r="D6" s="88">
        <v>234</v>
      </c>
      <c r="E6" s="88">
        <v>233</v>
      </c>
      <c r="F6" s="88">
        <v>233</v>
      </c>
      <c r="G6" s="88">
        <v>236.2</v>
      </c>
      <c r="H6" s="96">
        <f>AVERAGE(B6:F6)</f>
        <v>233.33333333333334</v>
      </c>
      <c r="I6" s="96">
        <f>(H6/G6-1)*100</f>
        <v>-1.2136607394862997</v>
      </c>
      <c r="J6" s="157">
        <v>188.33</v>
      </c>
      <c r="K6" s="148">
        <v>243.95</v>
      </c>
      <c r="L6" s="96">
        <f>(K6/J6-1)*100</f>
        <v>29.53326607550575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/>
      <c r="C9" s="92"/>
      <c r="D9" s="92"/>
      <c r="E9" s="92"/>
      <c r="F9" s="92"/>
      <c r="G9" s="92" t="s">
        <v>63</v>
      </c>
      <c r="H9" s="92" t="s">
        <v>63</v>
      </c>
      <c r="I9" s="92" t="s">
        <v>63</v>
      </c>
      <c r="J9" s="160"/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210</v>
      </c>
      <c r="C10" s="96">
        <v>214.6</v>
      </c>
      <c r="D10" s="96">
        <v>209.6</v>
      </c>
      <c r="E10" s="96">
        <v>206.3</v>
      </c>
      <c r="F10" s="88">
        <v>207.4</v>
      </c>
      <c r="G10" s="29">
        <v>210.48000000000002</v>
      </c>
      <c r="H10" s="96">
        <f aca="true" t="shared" si="0" ref="H10:H24">AVERAGE(B10:F10)</f>
        <v>209.58</v>
      </c>
      <c r="I10" s="96">
        <f aca="true" t="shared" si="1" ref="I10:I24">(H10/G10-1)*100</f>
        <v>-0.4275940706955583</v>
      </c>
      <c r="J10" s="157">
        <v>196.9</v>
      </c>
      <c r="K10" s="148">
        <v>222.59</v>
      </c>
      <c r="L10" s="96">
        <f>(K10/J10-1)*100</f>
        <v>13.047232097511419</v>
      </c>
      <c r="M10" s="4"/>
      <c r="N10" s="4"/>
      <c r="O10" s="4"/>
    </row>
    <row r="11" spans="1:15" ht="15">
      <c r="A11" s="35" t="s">
        <v>14</v>
      </c>
      <c r="B11" s="28">
        <v>225.7</v>
      </c>
      <c r="C11" s="28">
        <v>227.4</v>
      </c>
      <c r="D11" s="28">
        <v>222.7</v>
      </c>
      <c r="E11" s="28">
        <v>218.7</v>
      </c>
      <c r="F11" s="28">
        <v>222.5</v>
      </c>
      <c r="G11" s="28">
        <v>226.2</v>
      </c>
      <c r="H11" s="177">
        <f t="shared" si="0"/>
        <v>223.4</v>
      </c>
      <c r="I11" s="177">
        <f t="shared" si="1"/>
        <v>-1.237842617152951</v>
      </c>
      <c r="J11" s="161">
        <v>259.22</v>
      </c>
      <c r="K11" s="150">
        <v>236.79</v>
      </c>
      <c r="L11" s="28">
        <f>(K11/J11-1)*100</f>
        <v>-8.652881722089356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3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227.53722</v>
      </c>
      <c r="C13" s="89">
        <v>231.11975999999999</v>
      </c>
      <c r="D13" s="172">
        <v>226.4349</v>
      </c>
      <c r="E13" s="172">
        <v>222.39306</v>
      </c>
      <c r="F13" s="89">
        <v>224.04654</v>
      </c>
      <c r="G13" s="124">
        <v>224.028168</v>
      </c>
      <c r="H13" s="178">
        <f t="shared" si="0"/>
        <v>226.30629599999997</v>
      </c>
      <c r="I13" s="178">
        <f t="shared" si="1"/>
        <v>1.0168935542069768</v>
      </c>
      <c r="J13" s="163">
        <v>272.3407263157895</v>
      </c>
      <c r="K13" s="151">
        <v>237.7771926315789</v>
      </c>
      <c r="L13" s="89">
        <f>(K13/J13-1)*100</f>
        <v>-12.691283507899886</v>
      </c>
      <c r="M13" s="4"/>
      <c r="N13" s="4"/>
      <c r="O13" s="4"/>
    </row>
    <row r="14" spans="1:15" ht="15">
      <c r="A14" s="36" t="s">
        <v>15</v>
      </c>
      <c r="B14" s="173">
        <v>223.86282</v>
      </c>
      <c r="C14" s="175">
        <v>227.44536</v>
      </c>
      <c r="D14" s="173">
        <v>222.76049999999998</v>
      </c>
      <c r="E14" s="173">
        <v>218.71866</v>
      </c>
      <c r="F14" s="90">
        <v>220.37214</v>
      </c>
      <c r="G14" s="90">
        <v>220.353768</v>
      </c>
      <c r="H14" s="175">
        <f t="shared" si="0"/>
        <v>222.631896</v>
      </c>
      <c r="I14" s="175">
        <f t="shared" si="1"/>
        <v>1.0338502584625653</v>
      </c>
      <c r="J14" s="162">
        <v>241.3017157894737</v>
      </c>
      <c r="K14" s="152">
        <v>234.10279263157895</v>
      </c>
      <c r="L14" s="90">
        <f>(K14/J14-1)*100</f>
        <v>-2.9833700661190177</v>
      </c>
      <c r="M14" s="4"/>
      <c r="N14" s="4"/>
      <c r="O14" s="4"/>
    </row>
    <row r="15" spans="1:15" ht="15">
      <c r="A15" s="37" t="s">
        <v>42</v>
      </c>
      <c r="B15" s="172">
        <v>222.02562</v>
      </c>
      <c r="C15" s="89">
        <v>225.60816</v>
      </c>
      <c r="D15" s="172">
        <v>220.92329999999998</v>
      </c>
      <c r="E15" s="172">
        <v>216.88146</v>
      </c>
      <c r="F15" s="89">
        <v>218.53494</v>
      </c>
      <c r="G15" s="89">
        <v>218.516568</v>
      </c>
      <c r="H15" s="178">
        <f t="shared" si="0"/>
        <v>220.79469600000002</v>
      </c>
      <c r="I15" s="178">
        <f t="shared" si="1"/>
        <v>1.0425424583823784</v>
      </c>
      <c r="J15" s="163">
        <v>225.83055789473678</v>
      </c>
      <c r="K15" s="151">
        <v>231.20195052631578</v>
      </c>
      <c r="L15" s="89">
        <f>(K15/J15-1)*100</f>
        <v>2.378505673303377</v>
      </c>
      <c r="M15" s="4"/>
      <c r="N15" s="4"/>
      <c r="O15" s="4"/>
    </row>
    <row r="16" spans="1:15" ht="15">
      <c r="A16" s="38" t="s">
        <v>65</v>
      </c>
      <c r="B16" s="96">
        <v>257.9429</v>
      </c>
      <c r="C16" s="96">
        <v>257.9429</v>
      </c>
      <c r="D16" s="88">
        <v>257.9429</v>
      </c>
      <c r="E16" s="88">
        <v>257.9429</v>
      </c>
      <c r="F16" s="88">
        <v>257.9429</v>
      </c>
      <c r="G16" s="88">
        <v>257.9429</v>
      </c>
      <c r="H16" s="96">
        <f t="shared" si="0"/>
        <v>257.9429</v>
      </c>
      <c r="I16" s="96">
        <f t="shared" si="1"/>
        <v>0</v>
      </c>
      <c r="J16" s="157">
        <v>252.06</v>
      </c>
      <c r="K16" s="148">
        <v>256.11</v>
      </c>
      <c r="L16" s="88">
        <f>(K16/J16-1)*100</f>
        <v>1.6067602951678195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143" t="s">
        <v>63</v>
      </c>
      <c r="C20" s="143" t="s">
        <v>63</v>
      </c>
      <c r="D20" s="88">
        <v>162</v>
      </c>
      <c r="E20" s="88">
        <v>160</v>
      </c>
      <c r="F20" s="88">
        <v>159</v>
      </c>
      <c r="G20" s="88">
        <v>162.2</v>
      </c>
      <c r="H20" s="96">
        <f>AVERAGE(B20:F20)</f>
        <v>160.33333333333334</v>
      </c>
      <c r="I20" s="96">
        <f>(H20/G20-1)*100</f>
        <v>-1.150842581175493</v>
      </c>
      <c r="J20" s="165">
        <v>176.33</v>
      </c>
      <c r="K20" s="155">
        <v>170.25</v>
      </c>
      <c r="L20" s="96">
        <f>(K20/J20-1)*100</f>
        <v>-3.4480803039755092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179.34</v>
      </c>
      <c r="C22" s="96">
        <v>179.63</v>
      </c>
      <c r="D22" s="96">
        <v>178.35</v>
      </c>
      <c r="E22" s="96">
        <v>175.5</v>
      </c>
      <c r="F22" s="88">
        <v>175.1</v>
      </c>
      <c r="G22" s="105">
        <v>179.218</v>
      </c>
      <c r="H22" s="96">
        <f t="shared" si="0"/>
        <v>177.584</v>
      </c>
      <c r="I22" s="96">
        <f t="shared" si="1"/>
        <v>-0.9117387762389906</v>
      </c>
      <c r="J22" s="165">
        <v>171.33</v>
      </c>
      <c r="K22" s="155">
        <v>177.51</v>
      </c>
      <c r="L22" s="96">
        <f>(K22/J22-1)*100</f>
        <v>3.6070740675888446</v>
      </c>
      <c r="M22" s="4"/>
      <c r="N22" s="4"/>
      <c r="O22" s="4"/>
    </row>
    <row r="23" spans="1:15" ht="15">
      <c r="A23" s="74" t="s">
        <v>19</v>
      </c>
      <c r="B23" s="28">
        <v>178.34</v>
      </c>
      <c r="C23" s="28">
        <v>178.63</v>
      </c>
      <c r="D23" s="28">
        <v>177.35</v>
      </c>
      <c r="E23" s="28">
        <v>174.5</v>
      </c>
      <c r="F23" s="28">
        <v>174.1</v>
      </c>
      <c r="G23" s="106">
        <v>178.218</v>
      </c>
      <c r="H23" s="177">
        <f t="shared" si="0"/>
        <v>176.584</v>
      </c>
      <c r="I23" s="177">
        <f t="shared" si="1"/>
        <v>-0.9168546387009147</v>
      </c>
      <c r="J23" s="166">
        <v>170.33</v>
      </c>
      <c r="K23" s="156">
        <v>176.51</v>
      </c>
      <c r="L23" s="28">
        <f>(K23/J23-1)*100</f>
        <v>3.6282510420947434</v>
      </c>
      <c r="M23" s="4"/>
      <c r="N23" s="4"/>
      <c r="O23" s="4"/>
    </row>
    <row r="24" spans="1:15" ht="15">
      <c r="A24" s="71" t="s">
        <v>66</v>
      </c>
      <c r="B24" s="96">
        <v>230.16278946718634</v>
      </c>
      <c r="C24" s="96">
        <v>230.93440801425066</v>
      </c>
      <c r="D24" s="96">
        <v>234.24134464452635</v>
      </c>
      <c r="E24" s="96">
        <v>232.3674138873701</v>
      </c>
      <c r="F24" s="88">
        <v>233.46972609746203</v>
      </c>
      <c r="G24" s="107">
        <v>226.76766786010336</v>
      </c>
      <c r="H24" s="96">
        <f t="shared" si="0"/>
        <v>232.2351364221591</v>
      </c>
      <c r="I24" s="96">
        <f t="shared" si="1"/>
        <v>2.411044137662821</v>
      </c>
      <c r="J24" s="164">
        <v>269.3528893575585</v>
      </c>
      <c r="K24" s="167">
        <v>227.31998429379152</v>
      </c>
      <c r="L24" s="96">
        <f>(K24/J24-1)*100</f>
        <v>-15.605143558705059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402</v>
      </c>
      <c r="C26" s="107">
        <v>402</v>
      </c>
      <c r="D26" s="107">
        <v>402</v>
      </c>
      <c r="E26" s="107">
        <v>400</v>
      </c>
      <c r="F26" s="107">
        <v>400</v>
      </c>
      <c r="G26" s="107">
        <v>408</v>
      </c>
      <c r="H26" s="107">
        <f>AVERAGE(B26:F26)</f>
        <v>401.2</v>
      </c>
      <c r="I26" s="96">
        <f aca="true" t="shared" si="2" ref="I26:I31">(H26/G26-1)*100</f>
        <v>-1.6666666666666718</v>
      </c>
      <c r="J26" s="164">
        <v>436.3</v>
      </c>
      <c r="K26" s="167">
        <v>410.1</v>
      </c>
      <c r="L26" s="96">
        <f aca="true" t="shared" si="3" ref="L26:L31">(K26/J26-1)*100</f>
        <v>-6.005042402016958</v>
      </c>
      <c r="M26" s="4"/>
      <c r="N26" s="4"/>
      <c r="O26" s="4"/>
    </row>
    <row r="27" spans="1:12" ht="15">
      <c r="A27" s="73" t="s">
        <v>21</v>
      </c>
      <c r="B27" s="91">
        <v>399</v>
      </c>
      <c r="C27" s="91">
        <v>399</v>
      </c>
      <c r="D27" s="91">
        <v>399</v>
      </c>
      <c r="E27" s="91">
        <v>396</v>
      </c>
      <c r="F27" s="91">
        <v>396</v>
      </c>
      <c r="G27" s="91">
        <v>404.4</v>
      </c>
      <c r="H27" s="91">
        <f>AVERAGE(B27:F27)</f>
        <v>397.8</v>
      </c>
      <c r="I27" s="28">
        <f t="shared" si="2"/>
        <v>-1.6320474777448024</v>
      </c>
      <c r="J27" s="161">
        <v>429.3</v>
      </c>
      <c r="K27" s="150">
        <v>406.6</v>
      </c>
      <c r="L27" s="28">
        <f t="shared" si="3"/>
        <v>-5.287677614721642</v>
      </c>
    </row>
    <row r="28" spans="1:12" ht="15">
      <c r="A28" s="71" t="s">
        <v>22</v>
      </c>
      <c r="B28" s="107">
        <v>396</v>
      </c>
      <c r="C28" s="107">
        <v>396</v>
      </c>
      <c r="D28" s="107">
        <v>396</v>
      </c>
      <c r="E28" s="107">
        <v>396</v>
      </c>
      <c r="F28" s="107">
        <v>396</v>
      </c>
      <c r="G28" s="107">
        <v>401.4</v>
      </c>
      <c r="H28" s="107">
        <f>AVERAGE(B28:F28)</f>
        <v>396</v>
      </c>
      <c r="I28" s="107">
        <f t="shared" si="2"/>
        <v>-1.3452914798206206</v>
      </c>
      <c r="J28" s="164">
        <v>427.1</v>
      </c>
      <c r="K28" s="167">
        <v>405.2</v>
      </c>
      <c r="L28" s="107">
        <f t="shared" si="3"/>
        <v>-5.127604776398975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345</v>
      </c>
      <c r="C30" s="107">
        <v>345</v>
      </c>
      <c r="D30" s="107">
        <v>345</v>
      </c>
      <c r="E30" s="107">
        <v>355</v>
      </c>
      <c r="F30" s="107">
        <v>355</v>
      </c>
      <c r="G30" s="107">
        <v>342</v>
      </c>
      <c r="H30" s="107">
        <f>AVERAGE(B30:F30)</f>
        <v>349</v>
      </c>
      <c r="I30" s="107">
        <f t="shared" si="2"/>
        <v>2.0467836257309857</v>
      </c>
      <c r="J30" s="164">
        <v>427.125</v>
      </c>
      <c r="K30" s="167">
        <v>344.75</v>
      </c>
      <c r="L30" s="107">
        <f t="shared" si="3"/>
        <v>-19.2859233245537</v>
      </c>
    </row>
    <row r="31" spans="1:12" ht="15">
      <c r="A31" s="94" t="s">
        <v>68</v>
      </c>
      <c r="B31" s="84">
        <v>340</v>
      </c>
      <c r="C31" s="84">
        <v>340</v>
      </c>
      <c r="D31" s="84">
        <v>340</v>
      </c>
      <c r="E31" s="84">
        <v>340</v>
      </c>
      <c r="F31" s="84">
        <v>345</v>
      </c>
      <c r="G31" s="84">
        <v>337</v>
      </c>
      <c r="H31" s="125">
        <f>AVERAGE(B31:F31)</f>
        <v>341</v>
      </c>
      <c r="I31" s="84">
        <f t="shared" si="2"/>
        <v>1.1869436201780381</v>
      </c>
      <c r="J31" s="131">
        <v>417.125</v>
      </c>
      <c r="K31" s="168">
        <v>337</v>
      </c>
      <c r="L31" s="84">
        <f t="shared" si="3"/>
        <v>-19.20887024273299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H24 H10:H19" formulaRange="1" unlockedFormula="1"/>
    <ignoredError sqref="K25 L20:L26 L6:L10 I26:I31 I25 I10:I19 I21:I24 H20:I20 H6: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4</v>
      </c>
      <c r="C5" s="116">
        <v>5</v>
      </c>
      <c r="D5" s="116">
        <v>6</v>
      </c>
      <c r="E5" s="116">
        <v>7</v>
      </c>
      <c r="F5" s="116">
        <v>8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176.0242</v>
      </c>
      <c r="C8" s="28">
        <v>176.5409</v>
      </c>
      <c r="D8" s="28">
        <v>178.9522</v>
      </c>
      <c r="E8" s="28">
        <v>176.3686</v>
      </c>
      <c r="F8" s="113">
        <v>175.163</v>
      </c>
      <c r="G8" s="28">
        <v>178.53882</v>
      </c>
      <c r="H8" s="28">
        <f>AVERAGE(B8:F8)</f>
        <v>176.60978</v>
      </c>
      <c r="I8" s="28">
        <f>(H8/G8-1)*100</f>
        <v>-1.0804597005850014</v>
      </c>
      <c r="J8" s="126">
        <v>183.42</v>
      </c>
      <c r="K8" s="127">
        <v>190.8</v>
      </c>
      <c r="L8" s="28">
        <f>(K8/J8-1)*100</f>
        <v>4.023552502453409</v>
      </c>
    </row>
    <row r="9" spans="1:12" ht="15" customHeight="1">
      <c r="A9" s="34" t="s">
        <v>25</v>
      </c>
      <c r="B9" s="27" t="s">
        <v>63</v>
      </c>
      <c r="C9" s="27" t="s">
        <v>63</v>
      </c>
      <c r="D9" s="88">
        <v>338</v>
      </c>
      <c r="E9" s="88">
        <v>338</v>
      </c>
      <c r="F9" s="29">
        <v>336</v>
      </c>
      <c r="G9" s="88">
        <v>343.4</v>
      </c>
      <c r="H9" s="88">
        <f>AVERAGE(B9:F9)</f>
        <v>337.3333333333333</v>
      </c>
      <c r="I9" s="88">
        <f>(H9/G9-1)*100</f>
        <v>-1.7666472529605848</v>
      </c>
      <c r="J9" s="128">
        <v>383.11</v>
      </c>
      <c r="K9" s="128">
        <v>346.65</v>
      </c>
      <c r="L9" s="88">
        <f>(K9/J9-1)*100</f>
        <v>-9.516848946777701</v>
      </c>
    </row>
    <row r="10" spans="1:12" ht="15" customHeight="1">
      <c r="A10" s="51" t="s">
        <v>26</v>
      </c>
      <c r="B10" s="28">
        <v>331.8902</v>
      </c>
      <c r="C10" s="28">
        <v>331.1553</v>
      </c>
      <c r="D10" s="28">
        <v>326.9297</v>
      </c>
      <c r="E10" s="28">
        <v>327.2972</v>
      </c>
      <c r="F10" s="113">
        <v>324.7251</v>
      </c>
      <c r="G10" s="28">
        <v>331.85341999999997</v>
      </c>
      <c r="H10" s="28">
        <f aca="true" t="shared" si="0" ref="H10:H31">AVERAGE(B10:F10)</f>
        <v>328.3995</v>
      </c>
      <c r="I10" s="28">
        <f aca="true" t="shared" si="1" ref="I10:I31">(H10/G10-1)*100</f>
        <v>-1.0407968674844392</v>
      </c>
      <c r="J10" s="127">
        <v>371.24</v>
      </c>
      <c r="K10" s="127">
        <v>334.51</v>
      </c>
      <c r="L10" s="28">
        <f>(K10/J10-1)*100</f>
        <v>-9.893869195129845</v>
      </c>
    </row>
    <row r="11" spans="1:12" ht="15" customHeight="1">
      <c r="A11" s="34" t="s">
        <v>50</v>
      </c>
      <c r="B11" s="88">
        <v>344.75487612018975</v>
      </c>
      <c r="C11" s="88">
        <v>339.7358943577431</v>
      </c>
      <c r="D11" s="88">
        <v>337.20233637861315</v>
      </c>
      <c r="E11" s="88">
        <v>335.8392259024935</v>
      </c>
      <c r="F11" s="29">
        <v>336.7331745086361</v>
      </c>
      <c r="G11" s="88">
        <v>352.82626870361594</v>
      </c>
      <c r="H11" s="88">
        <f t="shared" si="0"/>
        <v>338.85310145353515</v>
      </c>
      <c r="I11" s="88">
        <f t="shared" si="1"/>
        <v>-3.9603534344033298</v>
      </c>
      <c r="J11" s="128">
        <v>418.8058761073449</v>
      </c>
      <c r="K11" s="128">
        <v>360.7209437699068</v>
      </c>
      <c r="L11" s="88">
        <f>(K11/J11-1)*100</f>
        <v>-13.869177977471892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7" t="s">
        <v>63</v>
      </c>
      <c r="C13" s="27" t="s">
        <v>63</v>
      </c>
      <c r="D13" s="29">
        <v>135</v>
      </c>
      <c r="E13" s="88">
        <v>135</v>
      </c>
      <c r="F13" s="29">
        <v>135</v>
      </c>
      <c r="G13" s="88">
        <v>135</v>
      </c>
      <c r="H13" s="88">
        <f>AVERAGE(B13:F13)</f>
        <v>135</v>
      </c>
      <c r="I13" s="88">
        <f>(H13/G13-1)*100</f>
        <v>0</v>
      </c>
      <c r="J13" s="108">
        <v>135</v>
      </c>
      <c r="K13" s="108">
        <v>135</v>
      </c>
      <c r="L13" s="88">
        <f aca="true" t="shared" si="2" ref="L13:L22">(K13/J13-1)*100</f>
        <v>0</v>
      </c>
    </row>
    <row r="14" spans="1:12" ht="15" customHeight="1">
      <c r="A14" s="117" t="s">
        <v>28</v>
      </c>
      <c r="B14" s="28">
        <v>635.5919</v>
      </c>
      <c r="C14" s="28">
        <v>634.2692</v>
      </c>
      <c r="D14" s="113">
        <v>628.9781</v>
      </c>
      <c r="E14" s="28">
        <v>654.1108</v>
      </c>
      <c r="F14" s="113">
        <v>653.6698</v>
      </c>
      <c r="G14" s="28">
        <v>652.61162</v>
      </c>
      <c r="H14" s="113">
        <f t="shared" si="0"/>
        <v>641.32396</v>
      </c>
      <c r="I14" s="28">
        <f t="shared" si="1"/>
        <v>-1.7296137019441882</v>
      </c>
      <c r="J14" s="109">
        <v>689.94</v>
      </c>
      <c r="K14" s="109">
        <v>656.92</v>
      </c>
      <c r="L14" s="28">
        <f t="shared" si="2"/>
        <v>-4.785923413630188</v>
      </c>
    </row>
    <row r="15" spans="1:12" ht="15" customHeight="1">
      <c r="A15" s="118" t="s">
        <v>29</v>
      </c>
      <c r="B15" s="88">
        <v>656.5358</v>
      </c>
      <c r="C15" s="88">
        <v>655.4335</v>
      </c>
      <c r="D15" s="29">
        <v>650.5834</v>
      </c>
      <c r="E15" s="88">
        <v>648.3787</v>
      </c>
      <c r="F15" s="29">
        <v>647.9378</v>
      </c>
      <c r="G15" s="88">
        <v>662.0914999999999</v>
      </c>
      <c r="H15" s="29">
        <f t="shared" si="0"/>
        <v>651.7738400000001</v>
      </c>
      <c r="I15" s="88">
        <f t="shared" si="1"/>
        <v>-1.5583435220056119</v>
      </c>
      <c r="J15" s="110">
        <v>709.38</v>
      </c>
      <c r="K15" s="110">
        <v>666.36</v>
      </c>
      <c r="L15" s="88">
        <f t="shared" si="2"/>
        <v>-6.064450647043895</v>
      </c>
    </row>
    <row r="16" spans="1:12" ht="15" customHeight="1">
      <c r="A16" s="117" t="s">
        <v>30</v>
      </c>
      <c r="B16" s="28">
        <v>761.7965</v>
      </c>
      <c r="C16" s="28">
        <v>753.6265</v>
      </c>
      <c r="D16" s="113">
        <v>756.6347</v>
      </c>
      <c r="E16" s="28">
        <v>763.661</v>
      </c>
      <c r="F16" s="113">
        <v>746.2687</v>
      </c>
      <c r="G16" s="28">
        <v>761.01618</v>
      </c>
      <c r="H16" s="113">
        <f t="shared" si="0"/>
        <v>756.39748</v>
      </c>
      <c r="I16" s="28">
        <f t="shared" si="1"/>
        <v>-0.6069121946920997</v>
      </c>
      <c r="J16" s="109">
        <v>843.33</v>
      </c>
      <c r="K16" s="109">
        <v>772.26</v>
      </c>
      <c r="L16" s="28">
        <f t="shared" si="2"/>
        <v>-8.427306036782756</v>
      </c>
    </row>
    <row r="17" spans="1:12" ht="15" customHeight="1">
      <c r="A17" s="118" t="s">
        <v>31</v>
      </c>
      <c r="B17" s="27" t="s">
        <v>63</v>
      </c>
      <c r="C17" s="27" t="s">
        <v>63</v>
      </c>
      <c r="D17" s="29">
        <v>659</v>
      </c>
      <c r="E17" s="88">
        <v>654</v>
      </c>
      <c r="F17" s="29">
        <v>656</v>
      </c>
      <c r="G17" s="88">
        <v>674.6</v>
      </c>
      <c r="H17" s="88">
        <f>AVERAGE(B17:F17)</f>
        <v>656.3333333333334</v>
      </c>
      <c r="I17" s="88">
        <f>(H17/G17-1)*100</f>
        <v>-2.7077774483644568</v>
      </c>
      <c r="J17" s="110">
        <v>753.78</v>
      </c>
      <c r="K17" s="110">
        <v>692.2</v>
      </c>
      <c r="L17" s="88">
        <f t="shared" si="2"/>
        <v>-8.169492424845437</v>
      </c>
    </row>
    <row r="18" spans="1:12" ht="15" customHeight="1">
      <c r="A18" s="117" t="s">
        <v>32</v>
      </c>
      <c r="B18" s="28">
        <v>705</v>
      </c>
      <c r="C18" s="28">
        <v>705</v>
      </c>
      <c r="D18" s="113">
        <v>705</v>
      </c>
      <c r="E18" s="28">
        <v>705</v>
      </c>
      <c r="F18" s="113">
        <v>705</v>
      </c>
      <c r="G18" s="28">
        <v>701.5</v>
      </c>
      <c r="H18" s="113">
        <f t="shared" si="0"/>
        <v>705</v>
      </c>
      <c r="I18" s="28">
        <f t="shared" si="1"/>
        <v>0.49893086243764095</v>
      </c>
      <c r="J18" s="109">
        <v>792.75</v>
      </c>
      <c r="K18" s="109">
        <v>705.25</v>
      </c>
      <c r="L18" s="28">
        <f t="shared" si="2"/>
        <v>-11.037527593818986</v>
      </c>
    </row>
    <row r="19" spans="1:12" ht="15" customHeight="1">
      <c r="A19" s="118" t="s">
        <v>33</v>
      </c>
      <c r="B19" s="27" t="s">
        <v>63</v>
      </c>
      <c r="C19" s="27" t="s">
        <v>63</v>
      </c>
      <c r="D19" s="29">
        <v>650</v>
      </c>
      <c r="E19" s="88">
        <v>650</v>
      </c>
      <c r="F19" s="29">
        <v>650</v>
      </c>
      <c r="G19" s="88">
        <v>651.6</v>
      </c>
      <c r="H19" s="88">
        <f>AVERAGE(B19:F19)</f>
        <v>650</v>
      </c>
      <c r="I19" s="88">
        <f>(H19/G19-1)*100</f>
        <v>-0.24554941682013443</v>
      </c>
      <c r="J19" s="110">
        <v>737.56</v>
      </c>
      <c r="K19" s="110">
        <v>653.3</v>
      </c>
      <c r="L19" s="88">
        <f t="shared" si="2"/>
        <v>-11.424155322956775</v>
      </c>
    </row>
    <row r="20" spans="1:12" ht="15" customHeight="1">
      <c r="A20" s="117" t="s">
        <v>34</v>
      </c>
      <c r="B20" s="28">
        <v>812.9619</v>
      </c>
      <c r="C20" s="28">
        <v>793.291</v>
      </c>
      <c r="D20" s="113">
        <v>813.0999</v>
      </c>
      <c r="E20" s="28">
        <v>820.2285</v>
      </c>
      <c r="F20" s="113">
        <v>805.7457</v>
      </c>
      <c r="G20" s="28">
        <v>811.0057800000001</v>
      </c>
      <c r="H20" s="113">
        <f t="shared" si="0"/>
        <v>809.0654000000001</v>
      </c>
      <c r="I20" s="28">
        <f t="shared" si="1"/>
        <v>-0.23925600135673575</v>
      </c>
      <c r="J20" s="109">
        <v>827.25</v>
      </c>
      <c r="K20" s="109">
        <v>829.11</v>
      </c>
      <c r="L20" s="28">
        <f t="shared" si="2"/>
        <v>0.22484134179510118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797.14</v>
      </c>
      <c r="K21" s="110">
        <v>661.36</v>
      </c>
      <c r="L21" s="88">
        <f t="shared" si="2"/>
        <v>-17.033394384926105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1039.65</v>
      </c>
      <c r="K22" s="130">
        <v>903.89</v>
      </c>
      <c r="L22" s="28">
        <f t="shared" si="2"/>
        <v>-13.058240754099948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284.8369</v>
      </c>
      <c r="C24" s="28">
        <v>278.664</v>
      </c>
      <c r="D24" s="113">
        <v>279.7663</v>
      </c>
      <c r="E24" s="28">
        <v>274.0343</v>
      </c>
      <c r="F24" s="113">
        <v>273.8138</v>
      </c>
      <c r="G24" s="28">
        <v>289.06976</v>
      </c>
      <c r="H24" s="28">
        <f t="shared" si="0"/>
        <v>278.22306</v>
      </c>
      <c r="I24" s="28">
        <f t="shared" si="1"/>
        <v>-3.7522776509033684</v>
      </c>
      <c r="J24" s="111">
        <v>299.18</v>
      </c>
      <c r="K24" s="28">
        <v>285.56</v>
      </c>
      <c r="L24" s="113">
        <f>(K24/J24-1)*100</f>
        <v>-4.552443345143398</v>
      </c>
    </row>
    <row r="25" spans="1:12" ht="15" customHeight="1">
      <c r="A25" s="118" t="s">
        <v>39</v>
      </c>
      <c r="B25" s="88">
        <v>341.3</v>
      </c>
      <c r="C25" s="88">
        <v>342.9</v>
      </c>
      <c r="D25" s="29">
        <v>338.1</v>
      </c>
      <c r="E25" s="88">
        <v>337.2</v>
      </c>
      <c r="F25" s="29">
        <v>338.5</v>
      </c>
      <c r="G25" s="88">
        <v>348.26000000000005</v>
      </c>
      <c r="H25" s="88">
        <f t="shared" si="0"/>
        <v>339.6</v>
      </c>
      <c r="I25" s="88">
        <f t="shared" si="1"/>
        <v>-2.48664790673635</v>
      </c>
      <c r="J25" s="107">
        <v>357.72</v>
      </c>
      <c r="K25" s="107">
        <v>345.14</v>
      </c>
      <c r="L25" s="88">
        <f>(K25/J25-1)*100</f>
        <v>-3.5167169853516866</v>
      </c>
    </row>
    <row r="26" spans="1:12" ht="15" customHeight="1">
      <c r="A26" s="117" t="s">
        <v>40</v>
      </c>
      <c r="B26" s="28">
        <v>272.491</v>
      </c>
      <c r="C26" s="28">
        <v>274.2547</v>
      </c>
      <c r="D26" s="113">
        <v>268.0818</v>
      </c>
      <c r="E26" s="28">
        <v>267.6409</v>
      </c>
      <c r="F26" s="113">
        <v>268.5227</v>
      </c>
      <c r="G26" s="28">
        <v>283.47002000000003</v>
      </c>
      <c r="H26" s="28">
        <f t="shared" si="0"/>
        <v>270.19821999999994</v>
      </c>
      <c r="I26" s="28">
        <f t="shared" si="1"/>
        <v>-4.681906044244144</v>
      </c>
      <c r="J26" s="112">
        <v>298.49</v>
      </c>
      <c r="K26" s="129">
        <v>285.09</v>
      </c>
      <c r="L26" s="113">
        <f>(K26/J26-1)*100</f>
        <v>-4.4892626218633875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2829.6041</v>
      </c>
      <c r="C29" s="88">
        <v>2840.0759499999995</v>
      </c>
      <c r="D29" s="140">
        <v>2841.7294</v>
      </c>
      <c r="E29" s="140">
        <v>2842.8316999999997</v>
      </c>
      <c r="F29" s="140">
        <v>2858.81505</v>
      </c>
      <c r="G29" s="140">
        <v>2852.86263</v>
      </c>
      <c r="H29" s="88">
        <f t="shared" si="0"/>
        <v>2842.6112399999997</v>
      </c>
      <c r="I29" s="88">
        <f t="shared" si="1"/>
        <v>-0.3593369653413836</v>
      </c>
      <c r="J29" s="144">
        <v>2811.5901973684213</v>
      </c>
      <c r="K29" s="144">
        <v>2809.4436131578946</v>
      </c>
      <c r="L29" s="144">
        <f>(K29/J29-1)*100</f>
        <v>-0.07634769151406706</v>
      </c>
    </row>
    <row r="30" spans="1:12" ht="15" customHeight="1">
      <c r="A30" s="135" t="s">
        <v>76</v>
      </c>
      <c r="B30" s="28">
        <v>3112.8951999999995</v>
      </c>
      <c r="C30" s="28">
        <v>3105.73025</v>
      </c>
      <c r="D30" s="141">
        <v>3100.7699000000002</v>
      </c>
      <c r="E30" s="141">
        <v>3150.3734</v>
      </c>
      <c r="F30" s="141">
        <v>3172.97055</v>
      </c>
      <c r="G30" s="141">
        <v>3147.8381099999997</v>
      </c>
      <c r="H30" s="28">
        <f t="shared" si="0"/>
        <v>3128.5478599999997</v>
      </c>
      <c r="I30" s="28">
        <f t="shared" si="1"/>
        <v>-0.6128094687817387</v>
      </c>
      <c r="J30" s="145">
        <v>3258.86292631579</v>
      </c>
      <c r="K30" s="145">
        <v>3163.9781026315786</v>
      </c>
      <c r="L30" s="145">
        <f>(K30/J30-1)*100</f>
        <v>-2.911592964466303</v>
      </c>
    </row>
    <row r="31" spans="1:12" ht="18">
      <c r="A31" s="139" t="s">
        <v>77</v>
      </c>
      <c r="B31" s="142">
        <v>1263.78695</v>
      </c>
      <c r="C31" s="142">
        <v>1276.4633999999999</v>
      </c>
      <c r="D31" s="142">
        <v>1258.27545</v>
      </c>
      <c r="E31" s="142">
        <v>1272.60535</v>
      </c>
      <c r="F31" s="142">
        <v>1334.8853</v>
      </c>
      <c r="G31" s="142">
        <v>1223.5529999999999</v>
      </c>
      <c r="H31" s="142">
        <f t="shared" si="0"/>
        <v>1281.20329</v>
      </c>
      <c r="I31" s="142">
        <f t="shared" si="1"/>
        <v>4.711711711711719</v>
      </c>
      <c r="J31" s="146">
        <v>1583.657005263158</v>
      </c>
      <c r="K31" s="146">
        <v>1228.2232710526316</v>
      </c>
      <c r="L31" s="146">
        <f>(K31/J31-1)*100</f>
        <v>-22.443858299446827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10:H12 H14:H16 H18 H20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2019-03-11T16:04:08Z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