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<sst xmlns="http://schemas.openxmlformats.org/spreadsheetml/2006/main" count="188" uniqueCount="86">
  <si>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</si>
  <si>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</si>
  <si>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</si>
  <si>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</si>
  <si>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</si>
  <si>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</si>
  <si>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</si>
  <si>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</si>
  <si>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</si>
  <si>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</si>
  <si>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</si>
  <si>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</si>
  <si>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</si>
  <si>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</si>
  <si>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</si>
  <si>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</si>
  <si>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</si>
  <si>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</si>
  <si>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</si>
  <si>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</si>
  <si>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</si>
  <si>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</si>
  <si>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</si>
  <si>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</si>
  <si>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</si>
  <si>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</si>
  <si>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</si>
  <si>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</si>
  <si>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</si>
  <si>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</si>
  <si>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</si>
  <si>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</si>
  <si>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</si>
  <si>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</si>
  <si>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</si>
  <si>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</si>
  <si>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</si>
  <si>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</si>
  <si>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</si>
  <si>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</si>
  <si>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</si>
  <si>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</si>
  <si>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</si>
  <si>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</si>
  <si>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</si>
  <si>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</si>
  <si>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</si>
  <si>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</si>
  <si>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</si>
  <si>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</si>
  <si>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</si>
  <si>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</si>
  <si>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</si>
  <si>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</si>
  <si>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</si>
  <si>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</si>
  <si>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</si>
  <si>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</si>
  <si>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</si>
  <si>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</si>
  <si>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</si>
  <si>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</si>
  <si>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</si>
  <si>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</si>
  <si>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</si>
  <si>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</si>
  <si>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</si>
  <si>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</si>
  <si>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</si>
  <si>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</si>
  <si>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</si>
  <si>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</si>
  <si>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</si>
  <si>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</si>
  <si>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</si>
  <si>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</si>
  <si>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</si>
  <si>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</si>
  <si>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</si>
  <si>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</si>
  <si>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</si>
  <si>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Abril/mayo 2019</t>
  </si>
  <si>
    <t>semana del  29 de abril al 5 de mayo de 2019</t>
  </si>
  <si>
    <t>Nota: miércoles 1 de mayo feriado nacional en Argentina y Holanda, mercados cerrados.</t>
  </si>
  <si>
    <t>Nota: miércoles 1 de mayo feriado nacional en Argentina, mercados cerrados.</t>
  </si>
  <si>
    <t>Abril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</si>
</sst>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82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B23" sqref="B2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2" t="s">
        <v>47</v>
      </c>
      <c r="B10" s="182"/>
      <c r="C10" s="182"/>
      <c r="D10" s="183"/>
      <c r="E10" s="182"/>
      <c r="F10" s="182"/>
      <c r="G10" s="60"/>
      <c r="H10" s="59"/>
    </row>
    <row r="11" spans="1:8" ht="18">
      <c r="A11" s="184" t="s">
        <v>49</v>
      </c>
      <c r="B11" s="184"/>
      <c r="C11" s="184"/>
      <c r="D11" s="184"/>
      <c r="E11" s="184"/>
      <c r="F11" s="184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8" t="s">
        <v>44</v>
      </c>
      <c r="B14" s="188"/>
      <c r="C14" s="188"/>
      <c r="D14" s="189"/>
      <c r="E14" s="188"/>
      <c r="F14" s="188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8" t="s">
        <v>78</v>
      </c>
      <c r="B18" s="188"/>
      <c r="C18" s="188"/>
      <c r="D18" s="189"/>
      <c r="E18" s="188"/>
      <c r="F18" s="188"/>
      <c r="G18" s="65"/>
      <c r="H18" s="59"/>
      <c r="I18" s="59"/>
      <c r="J18" s="59"/>
      <c r="K18" s="59"/>
      <c r="L18" s="59"/>
    </row>
    <row r="19" spans="1:12" ht="18">
      <c r="A19" s="185" t="s">
        <v>79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8" t="s">
        <v>45</v>
      </c>
      <c r="B22" s="188"/>
      <c r="C22" s="188"/>
      <c r="D22" s="189"/>
      <c r="E22" s="188"/>
      <c r="F22" s="188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0" t="s">
        <v>0</v>
      </c>
      <c r="B24" s="180"/>
      <c r="C24" s="180"/>
      <c r="D24" s="180"/>
      <c r="E24" s="180"/>
      <c r="F24" s="180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85</v>
      </c>
      <c r="K3" s="195"/>
      <c r="L3" s="195"/>
      <c r="M3" s="4"/>
      <c r="N3" s="4"/>
      <c r="O3" s="4"/>
    </row>
    <row r="4" spans="1:15" ht="15.75">
      <c r="A4" s="191"/>
      <c r="B4" s="46">
        <v>29</v>
      </c>
      <c r="C4" s="46">
        <v>30</v>
      </c>
      <c r="D4" s="46">
        <v>1</v>
      </c>
      <c r="E4" s="46">
        <v>2</v>
      </c>
      <c r="F4" s="46">
        <v>3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219</v>
      </c>
      <c r="C6" s="96">
        <v>219</v>
      </c>
      <c r="D6" s="27" t="s">
        <v>64</v>
      </c>
      <c r="E6" s="88">
        <v>218</v>
      </c>
      <c r="F6" s="88">
        <v>218</v>
      </c>
      <c r="G6" s="88">
        <v>219.4</v>
      </c>
      <c r="H6" s="96">
        <f>AVERAGE(B6:F6)</f>
        <v>218.5</v>
      </c>
      <c r="I6" s="96">
        <f>(H6/G6-1)*100</f>
        <v>-0.4102096627164986</v>
      </c>
      <c r="J6" s="157">
        <v>228.94</v>
      </c>
      <c r="K6" s="148">
        <v>220.16</v>
      </c>
      <c r="L6" s="96">
        <f>(K6/J6-1)*100</f>
        <v>-3.835065956145711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64</v>
      </c>
      <c r="E7" s="92" t="s">
        <v>64</v>
      </c>
      <c r="F7" s="92" t="s">
        <v>64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64</v>
      </c>
      <c r="E9" s="92" t="s">
        <v>64</v>
      </c>
      <c r="F9" s="92" t="s">
        <v>64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191.7</v>
      </c>
      <c r="C10" s="96">
        <v>188.6</v>
      </c>
      <c r="D10" s="96">
        <v>191</v>
      </c>
      <c r="E10" s="96">
        <v>194.1</v>
      </c>
      <c r="F10" s="88">
        <v>192.1</v>
      </c>
      <c r="G10" s="29">
        <v>194.82</v>
      </c>
      <c r="H10" s="96">
        <f aca="true" t="shared" si="0" ref="H10:H24">AVERAGE(B10:F10)</f>
        <v>191.5</v>
      </c>
      <c r="I10" s="96">
        <f aca="true" t="shared" si="1" ref="I10:I24">(H10/G10-1)*100</f>
        <v>-1.7041371522430904</v>
      </c>
      <c r="J10" s="157">
        <v>211.47</v>
      </c>
      <c r="K10" s="148">
        <v>202.52</v>
      </c>
      <c r="L10" s="96">
        <f>(K10/J10-1)*100</f>
        <v>-4.232278810233126</v>
      </c>
      <c r="M10" s="4"/>
      <c r="N10" s="4"/>
      <c r="O10" s="4"/>
    </row>
    <row r="11" spans="1:15" ht="15">
      <c r="A11" s="35" t="s">
        <v>14</v>
      </c>
      <c r="B11" s="28">
        <v>205.6</v>
      </c>
      <c r="C11" s="28">
        <v>204.4</v>
      </c>
      <c r="D11" s="28">
        <v>205.5</v>
      </c>
      <c r="E11" s="28">
        <v>206.8</v>
      </c>
      <c r="F11" s="28">
        <v>206.8</v>
      </c>
      <c r="G11" s="28">
        <v>211.95999999999998</v>
      </c>
      <c r="H11" s="177">
        <f t="shared" si="0"/>
        <v>205.82</v>
      </c>
      <c r="I11" s="177">
        <f t="shared" si="1"/>
        <v>-2.896772976033213</v>
      </c>
      <c r="J11" s="161">
        <v>251.84</v>
      </c>
      <c r="K11" s="150">
        <v>217.12</v>
      </c>
      <c r="L11" s="28">
        <f>(K11/J11-1)*100</f>
        <v>-13.786531130876744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207.51174</v>
      </c>
      <c r="C13" s="89">
        <v>206.2257</v>
      </c>
      <c r="D13" s="172">
        <v>207.32801999999998</v>
      </c>
      <c r="E13" s="172">
        <v>208.70592</v>
      </c>
      <c r="F13" s="89">
        <v>208.70592</v>
      </c>
      <c r="G13" s="124">
        <v>213.831708</v>
      </c>
      <c r="H13" s="178">
        <f t="shared" si="0"/>
        <v>207.69546</v>
      </c>
      <c r="I13" s="178">
        <f t="shared" si="1"/>
        <v>-2.8696623421256118</v>
      </c>
      <c r="J13" s="163">
        <v>264.4824371428572</v>
      </c>
      <c r="K13" s="151">
        <v>206.2257</v>
      </c>
      <c r="L13" s="89">
        <f>(K13/J13-1)*100</f>
        <v>-22.026694011213486</v>
      </c>
      <c r="M13" s="4"/>
      <c r="N13" s="4"/>
      <c r="O13" s="4"/>
    </row>
    <row r="14" spans="1:15" ht="15">
      <c r="A14" s="36" t="s">
        <v>15</v>
      </c>
      <c r="B14" s="173">
        <v>202.00014</v>
      </c>
      <c r="C14" s="175">
        <v>200.7141</v>
      </c>
      <c r="D14" s="173">
        <v>201.81642</v>
      </c>
      <c r="E14" s="173">
        <v>203.19432</v>
      </c>
      <c r="F14" s="90">
        <v>203.19432</v>
      </c>
      <c r="G14" s="90">
        <v>208.32010799999998</v>
      </c>
      <c r="H14" s="175">
        <f t="shared" si="0"/>
        <v>202.18386</v>
      </c>
      <c r="I14" s="175">
        <f t="shared" si="1"/>
        <v>-2.9455860305141357</v>
      </c>
      <c r="J14" s="162">
        <v>243.5733514285714</v>
      </c>
      <c r="K14" s="152">
        <v>200.7141</v>
      </c>
      <c r="L14" s="90">
        <f>(K14/J14-1)*100</f>
        <v>-17.596034696406438</v>
      </c>
      <c r="M14" s="4"/>
      <c r="N14" s="4"/>
      <c r="O14" s="4"/>
    </row>
    <row r="15" spans="1:15" ht="15">
      <c r="A15" s="37" t="s">
        <v>42</v>
      </c>
      <c r="B15" s="172">
        <v>198.32574</v>
      </c>
      <c r="C15" s="89">
        <v>197.03969999999998</v>
      </c>
      <c r="D15" s="172">
        <v>198.14202</v>
      </c>
      <c r="E15" s="172">
        <v>199.51991999999998</v>
      </c>
      <c r="F15" s="89">
        <v>199.51991999999998</v>
      </c>
      <c r="G15" s="89">
        <v>204.64570799999998</v>
      </c>
      <c r="H15" s="178">
        <f t="shared" si="0"/>
        <v>198.50946</v>
      </c>
      <c r="I15" s="178">
        <f t="shared" si="1"/>
        <v>-2.998473830684978</v>
      </c>
      <c r="J15" s="163">
        <v>233.16299333333336</v>
      </c>
      <c r="K15" s="151">
        <v>197.03969999999998</v>
      </c>
      <c r="L15" s="89">
        <f>(K15/J15-1)*100</f>
        <v>-15.492721557957944</v>
      </c>
      <c r="M15" s="4"/>
      <c r="N15" s="4"/>
      <c r="O15" s="4"/>
    </row>
    <row r="16" spans="1:15" ht="15">
      <c r="A16" s="38" t="s">
        <v>65</v>
      </c>
      <c r="B16" s="96">
        <v>238.1011</v>
      </c>
      <c r="C16" s="96">
        <v>238.1011</v>
      </c>
      <c r="D16" s="88">
        <v>238.1011</v>
      </c>
      <c r="E16" s="88">
        <v>238.1011</v>
      </c>
      <c r="F16" s="88">
        <v>238.1011</v>
      </c>
      <c r="G16" s="88">
        <v>238.1011</v>
      </c>
      <c r="H16" s="96">
        <f t="shared" si="0"/>
        <v>238.1011</v>
      </c>
      <c r="I16" s="96">
        <f t="shared" si="1"/>
        <v>0</v>
      </c>
      <c r="J16" s="157">
        <v>264.29</v>
      </c>
      <c r="K16" s="148">
        <v>240.03</v>
      </c>
      <c r="L16" s="88">
        <f>(K16/J16-1)*100</f>
        <v>-9.17931060577397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152</v>
      </c>
      <c r="C20" s="96">
        <v>152</v>
      </c>
      <c r="D20" s="143" t="s">
        <v>64</v>
      </c>
      <c r="E20" s="88">
        <v>155</v>
      </c>
      <c r="F20" s="88">
        <v>157</v>
      </c>
      <c r="G20" s="88">
        <v>151.8</v>
      </c>
      <c r="H20" s="96">
        <f>AVERAGE(B20:F20)</f>
        <v>154</v>
      </c>
      <c r="I20" s="96">
        <f>(H20/G20-1)*100</f>
        <v>1.4492753623188248</v>
      </c>
      <c r="J20" s="165">
        <v>190.5</v>
      </c>
      <c r="K20" s="155">
        <v>155.63</v>
      </c>
      <c r="L20" s="96">
        <f>(K20/J20-1)*100</f>
        <v>-18.304461942257223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164.77</v>
      </c>
      <c r="C22" s="96">
        <v>165.26</v>
      </c>
      <c r="D22" s="96">
        <v>167.92</v>
      </c>
      <c r="E22" s="96">
        <v>168.71</v>
      </c>
      <c r="F22" s="88">
        <v>173.73</v>
      </c>
      <c r="G22" s="105">
        <v>164.33800000000002</v>
      </c>
      <c r="H22" s="96">
        <f t="shared" si="0"/>
        <v>168.078</v>
      </c>
      <c r="I22" s="96">
        <f t="shared" si="1"/>
        <v>2.275797441857619</v>
      </c>
      <c r="J22" s="165">
        <v>194.04</v>
      </c>
      <c r="K22" s="155">
        <v>168.01</v>
      </c>
      <c r="L22" s="96">
        <f>(K22/J22-1)*100</f>
        <v>-13.41475984333127</v>
      </c>
      <c r="M22" s="4"/>
      <c r="N22" s="4"/>
      <c r="O22" s="4"/>
    </row>
    <row r="23" spans="1:15" ht="15">
      <c r="A23" s="74" t="s">
        <v>19</v>
      </c>
      <c r="B23" s="28">
        <v>163.77</v>
      </c>
      <c r="C23" s="28">
        <v>164.26</v>
      </c>
      <c r="D23" s="28">
        <v>166.92</v>
      </c>
      <c r="E23" s="28">
        <v>167.71</v>
      </c>
      <c r="F23" s="28">
        <v>172.73</v>
      </c>
      <c r="G23" s="106">
        <v>163.33800000000002</v>
      </c>
      <c r="H23" s="177">
        <f t="shared" si="0"/>
        <v>167.078</v>
      </c>
      <c r="I23" s="177">
        <f t="shared" si="1"/>
        <v>2.2897304974959676</v>
      </c>
      <c r="J23" s="166">
        <v>193.04</v>
      </c>
      <c r="K23" s="156">
        <v>167.01</v>
      </c>
      <c r="L23" s="28">
        <f>(K23/J23-1)*100</f>
        <v>-13.484251968503935</v>
      </c>
      <c r="M23" s="4"/>
      <c r="N23" s="4"/>
      <c r="O23" s="4"/>
    </row>
    <row r="24" spans="1:15" ht="15">
      <c r="A24" s="71" t="s">
        <v>66</v>
      </c>
      <c r="B24" s="96">
        <v>227.40700894195663</v>
      </c>
      <c r="C24" s="96">
        <v>226.52515917388314</v>
      </c>
      <c r="D24" s="96">
        <v>226.0842342898464</v>
      </c>
      <c r="E24" s="96">
        <v>229.50140214113122</v>
      </c>
      <c r="F24" s="88">
        <v>230.8241767932415</v>
      </c>
      <c r="G24" s="107">
        <v>225.7094481384151</v>
      </c>
      <c r="H24" s="96">
        <f t="shared" si="0"/>
        <v>228.06839626801178</v>
      </c>
      <c r="I24" s="96">
        <f t="shared" si="1"/>
        <v>1.0451260011721253</v>
      </c>
      <c r="J24" s="164">
        <v>282.8270675807669</v>
      </c>
      <c r="K24" s="167">
        <v>229.7376119004366</v>
      </c>
      <c r="L24" s="96">
        <f>(K24/J24-1)*100</f>
        <v>-18.770995341586083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407</v>
      </c>
      <c r="C26" s="107">
        <v>407</v>
      </c>
      <c r="D26" s="107">
        <v>407</v>
      </c>
      <c r="E26" s="107">
        <v>408</v>
      </c>
      <c r="F26" s="107">
        <v>408</v>
      </c>
      <c r="G26" s="107">
        <v>412.4</v>
      </c>
      <c r="H26" s="107">
        <f>AVERAGE(B26:F26)</f>
        <v>407.4</v>
      </c>
      <c r="I26" s="96">
        <f aca="true" t="shared" si="2" ref="I26:I31">(H26/G26-1)*100</f>
        <v>-1.212415130940836</v>
      </c>
      <c r="J26" s="164">
        <v>448.24</v>
      </c>
      <c r="K26" s="167">
        <v>413.81</v>
      </c>
      <c r="L26" s="96">
        <f aca="true" t="shared" si="3" ref="L26:L31">(K26/J26-1)*100</f>
        <v>-7.681152953774761</v>
      </c>
      <c r="M26" s="4"/>
      <c r="N26" s="4"/>
      <c r="O26" s="4"/>
    </row>
    <row r="27" spans="1:12" ht="15">
      <c r="A27" s="73" t="s">
        <v>21</v>
      </c>
      <c r="B27" s="91">
        <v>403</v>
      </c>
      <c r="C27" s="91">
        <v>403</v>
      </c>
      <c r="D27" s="91">
        <v>403</v>
      </c>
      <c r="E27" s="91">
        <v>405</v>
      </c>
      <c r="F27" s="91">
        <v>405</v>
      </c>
      <c r="G27" s="91">
        <v>409</v>
      </c>
      <c r="H27" s="91">
        <f>AVERAGE(B27:F27)</f>
        <v>403.8</v>
      </c>
      <c r="I27" s="28">
        <f t="shared" si="2"/>
        <v>-1.2713936430317818</v>
      </c>
      <c r="J27" s="161">
        <v>444.86</v>
      </c>
      <c r="K27" s="150">
        <v>410.24</v>
      </c>
      <c r="L27" s="28">
        <f t="shared" si="3"/>
        <v>-7.782223620914442</v>
      </c>
    </row>
    <row r="28" spans="1:12" ht="15">
      <c r="A28" s="71" t="s">
        <v>22</v>
      </c>
      <c r="B28" s="107">
        <v>402</v>
      </c>
      <c r="C28" s="107">
        <v>402</v>
      </c>
      <c r="D28" s="107">
        <v>402</v>
      </c>
      <c r="E28" s="107">
        <v>404</v>
      </c>
      <c r="F28" s="107">
        <v>404</v>
      </c>
      <c r="G28" s="107">
        <v>407.4</v>
      </c>
      <c r="H28" s="107">
        <f>AVERAGE(B28:F28)</f>
        <v>402.8</v>
      </c>
      <c r="I28" s="107">
        <f t="shared" si="2"/>
        <v>-1.129111438389785</v>
      </c>
      <c r="J28" s="164">
        <v>440.52</v>
      </c>
      <c r="K28" s="167">
        <v>408.81</v>
      </c>
      <c r="L28" s="107">
        <f t="shared" si="3"/>
        <v>-7.198311086897302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365</v>
      </c>
      <c r="C30" s="107">
        <v>365</v>
      </c>
      <c r="D30" s="107">
        <v>365</v>
      </c>
      <c r="E30" s="107">
        <v>365</v>
      </c>
      <c r="F30" s="107">
        <v>365</v>
      </c>
      <c r="G30" s="107">
        <v>362</v>
      </c>
      <c r="H30" s="107">
        <f>AVERAGE(B30:F30)</f>
        <v>365</v>
      </c>
      <c r="I30" s="107">
        <f t="shared" si="2"/>
        <v>0.8287292817679592</v>
      </c>
      <c r="J30" s="164">
        <v>434.26190476190476</v>
      </c>
      <c r="K30" s="167">
        <v>360.90909090909093</v>
      </c>
      <c r="L30" s="107">
        <f t="shared" si="3"/>
        <v>-16.89137662052843</v>
      </c>
    </row>
    <row r="31" spans="1:12" ht="15">
      <c r="A31" s="94" t="s">
        <v>68</v>
      </c>
      <c r="B31" s="84">
        <v>355</v>
      </c>
      <c r="C31" s="84">
        <v>355</v>
      </c>
      <c r="D31" s="84">
        <v>355</v>
      </c>
      <c r="E31" s="84">
        <v>355</v>
      </c>
      <c r="F31" s="84">
        <v>355</v>
      </c>
      <c r="G31" s="84">
        <v>352</v>
      </c>
      <c r="H31" s="125">
        <f>AVERAGE(B31:F31)</f>
        <v>355</v>
      </c>
      <c r="I31" s="84">
        <f t="shared" si="2"/>
        <v>0.8522727272727293</v>
      </c>
      <c r="J31" s="131">
        <v>423.04761904761904</v>
      </c>
      <c r="K31" s="168">
        <v>350.90909090909093</v>
      </c>
      <c r="L31" s="84">
        <f t="shared" si="3"/>
        <v>-17.052105930989313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85</v>
      </c>
      <c r="K4" s="203"/>
      <c r="L4" s="204"/>
    </row>
    <row r="5" spans="1:12" ht="15" customHeight="1">
      <c r="A5" s="201"/>
      <c r="B5" s="116">
        <v>29</v>
      </c>
      <c r="C5" s="116">
        <v>30</v>
      </c>
      <c r="D5" s="116">
        <v>1</v>
      </c>
      <c r="E5" s="116">
        <v>2</v>
      </c>
      <c r="F5" s="116">
        <v>3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218.5662</v>
      </c>
      <c r="C8" s="113">
        <v>210.1267</v>
      </c>
      <c r="D8" s="28">
        <v>209.61</v>
      </c>
      <c r="E8" s="28">
        <v>205.1319</v>
      </c>
      <c r="F8" s="28">
        <v>207.5432</v>
      </c>
      <c r="G8" s="28">
        <v>205.95857999999998</v>
      </c>
      <c r="H8" s="28">
        <f>AVERAGE(B8:F8)</f>
        <v>210.1956</v>
      </c>
      <c r="I8" s="28">
        <f>(H8/G8-1)*100</f>
        <v>2.05721946616646</v>
      </c>
      <c r="J8" s="126">
        <v>159.01</v>
      </c>
      <c r="K8" s="127">
        <v>200.96</v>
      </c>
      <c r="L8" s="28">
        <f>(K8/J8-1)*100</f>
        <v>26.381988554178992</v>
      </c>
    </row>
    <row r="9" spans="1:12" ht="15" customHeight="1">
      <c r="A9" s="34" t="s">
        <v>25</v>
      </c>
      <c r="B9" s="29">
        <v>306</v>
      </c>
      <c r="C9" s="88">
        <v>304</v>
      </c>
      <c r="D9" s="27" t="s">
        <v>63</v>
      </c>
      <c r="E9" s="88">
        <v>301</v>
      </c>
      <c r="F9" s="88">
        <v>299</v>
      </c>
      <c r="G9" s="88">
        <v>311</v>
      </c>
      <c r="H9" s="88">
        <f>AVERAGE(B9:F9)</f>
        <v>302.5</v>
      </c>
      <c r="I9" s="88">
        <f>(H9/G9-1)*100</f>
        <v>-2.733118971061088</v>
      </c>
      <c r="J9" s="128">
        <v>422.33</v>
      </c>
      <c r="K9" s="128">
        <v>318.26</v>
      </c>
      <c r="L9" s="88">
        <f>(K9/J9-1)*100</f>
        <v>-24.6418677337627</v>
      </c>
    </row>
    <row r="10" spans="1:12" ht="15" customHeight="1">
      <c r="A10" s="51" t="s">
        <v>26</v>
      </c>
      <c r="B10" s="113">
        <v>311.4054</v>
      </c>
      <c r="C10" s="113">
        <v>309.1089</v>
      </c>
      <c r="D10" s="28">
        <v>308.4659</v>
      </c>
      <c r="E10" s="28">
        <v>305.1589</v>
      </c>
      <c r="F10" s="28">
        <v>304.7915</v>
      </c>
      <c r="G10" s="28">
        <v>316.5312</v>
      </c>
      <c r="H10" s="28">
        <f aca="true" t="shared" si="0" ref="H10:H31">AVERAGE(B10:F10)</f>
        <v>307.78612</v>
      </c>
      <c r="I10" s="28">
        <f aca="true" t="shared" si="1" ref="I10:I31">(H10/G10-1)*100</f>
        <v>-2.7627861013385213</v>
      </c>
      <c r="J10" s="127">
        <v>381.27</v>
      </c>
      <c r="K10" s="127">
        <v>324.26</v>
      </c>
      <c r="L10" s="28">
        <f>(K10/J10-1)*100</f>
        <v>-14.95265822120807</v>
      </c>
    </row>
    <row r="11" spans="1:12" ht="15" customHeight="1">
      <c r="A11" s="34" t="s">
        <v>50</v>
      </c>
      <c r="B11" s="29">
        <v>325.5796670630203</v>
      </c>
      <c r="C11" s="29">
        <v>325.15246169864645</v>
      </c>
      <c r="D11" s="88">
        <v>321.508255243195</v>
      </c>
      <c r="E11" s="88">
        <v>321.1139316111692</v>
      </c>
      <c r="F11" s="88">
        <v>319.4382523406152</v>
      </c>
      <c r="G11" s="88">
        <v>327.99476288158377</v>
      </c>
      <c r="H11" s="88">
        <f t="shared" si="0"/>
        <v>322.5585135913292</v>
      </c>
      <c r="I11" s="88">
        <f t="shared" si="1"/>
        <v>-1.657419540023941</v>
      </c>
      <c r="J11" s="128">
        <v>415.98</v>
      </c>
      <c r="K11" s="128">
        <v>336.5343757117359</v>
      </c>
      <c r="L11" s="88">
        <f>(K11/J11-1)*100</f>
        <v>-19.098424031988102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9">
        <v>130</v>
      </c>
      <c r="C13" s="88">
        <v>130</v>
      </c>
      <c r="D13" s="27" t="s">
        <v>63</v>
      </c>
      <c r="E13" s="88">
        <v>130</v>
      </c>
      <c r="F13" s="88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145.78</v>
      </c>
      <c r="K13" s="108">
        <v>131.84</v>
      </c>
      <c r="L13" s="88">
        <f aca="true" t="shared" si="2" ref="L13:L22">(K13/J13-1)*100</f>
        <v>-9.56235423240499</v>
      </c>
    </row>
    <row r="14" spans="1:12" ht="15" customHeight="1">
      <c r="A14" s="117" t="s">
        <v>28</v>
      </c>
      <c r="B14" s="113">
        <v>604.9477</v>
      </c>
      <c r="C14" s="28">
        <v>598.1134</v>
      </c>
      <c r="D14" s="113">
        <v>593.0428</v>
      </c>
      <c r="E14" s="28">
        <v>589.7358</v>
      </c>
      <c r="F14" s="28">
        <v>586.4289</v>
      </c>
      <c r="G14" s="28">
        <v>599.9212</v>
      </c>
      <c r="H14" s="113">
        <f t="shared" si="0"/>
        <v>594.45372</v>
      </c>
      <c r="I14" s="28">
        <f t="shared" si="1"/>
        <v>-0.9113663594485399</v>
      </c>
      <c r="J14" s="109">
        <v>665.36</v>
      </c>
      <c r="K14" s="109">
        <v>614.43</v>
      </c>
      <c r="L14" s="28">
        <f t="shared" si="2"/>
        <v>-7.654502825538067</v>
      </c>
    </row>
    <row r="15" spans="1:12" ht="15" customHeight="1">
      <c r="A15" s="118" t="s">
        <v>29</v>
      </c>
      <c r="B15" s="29">
        <v>614.6481</v>
      </c>
      <c r="C15" s="29">
        <v>608.0342</v>
      </c>
      <c r="D15" s="29">
        <v>603.625</v>
      </c>
      <c r="E15" s="88">
        <v>600.318</v>
      </c>
      <c r="F15" s="88">
        <v>596.7906</v>
      </c>
      <c r="G15" s="88">
        <v>616.58812</v>
      </c>
      <c r="H15" s="29">
        <f t="shared" si="0"/>
        <v>604.68318</v>
      </c>
      <c r="I15" s="88">
        <f t="shared" si="1"/>
        <v>-1.9307767395842834</v>
      </c>
      <c r="J15" s="110">
        <v>691.12</v>
      </c>
      <c r="K15" s="110">
        <v>629.57</v>
      </c>
      <c r="L15" s="88">
        <f t="shared" si="2"/>
        <v>-8.905834008565805</v>
      </c>
    </row>
    <row r="16" spans="1:12" ht="15" customHeight="1">
      <c r="A16" s="117" t="s">
        <v>30</v>
      </c>
      <c r="B16" s="113">
        <v>736.1963</v>
      </c>
      <c r="C16" s="113">
        <v>749.1893</v>
      </c>
      <c r="D16" s="92" t="s">
        <v>63</v>
      </c>
      <c r="E16" s="28">
        <v>743.2129</v>
      </c>
      <c r="F16" s="28">
        <v>748.8544</v>
      </c>
      <c r="G16" s="28">
        <v>748.271475</v>
      </c>
      <c r="H16" s="113">
        <f>AVERAGE(B16:F16)</f>
        <v>744.363225</v>
      </c>
      <c r="I16" s="28">
        <f>(H16/G16-1)*100</f>
        <v>-0.5223037534605957</v>
      </c>
      <c r="J16" s="109">
        <v>832.2</v>
      </c>
      <c r="K16" s="109">
        <v>733.12</v>
      </c>
      <c r="L16" s="28">
        <f t="shared" si="2"/>
        <v>-11.905791876952666</v>
      </c>
    </row>
    <row r="17" spans="1:12" ht="15" customHeight="1">
      <c r="A17" s="118" t="s">
        <v>31</v>
      </c>
      <c r="B17" s="29">
        <v>631</v>
      </c>
      <c r="C17" s="29">
        <v>631</v>
      </c>
      <c r="D17" s="27" t="s">
        <v>63</v>
      </c>
      <c r="E17" s="88">
        <v>627</v>
      </c>
      <c r="F17" s="88">
        <v>621</v>
      </c>
      <c r="G17" s="88">
        <v>629.6</v>
      </c>
      <c r="H17" s="88">
        <f>AVERAGE(B17:F17)</f>
        <v>627.5</v>
      </c>
      <c r="I17" s="88">
        <f>(H17/G17-1)*100</f>
        <v>-0.3335451080050844</v>
      </c>
      <c r="J17" s="110">
        <v>757.72</v>
      </c>
      <c r="K17" s="110">
        <v>628.63</v>
      </c>
      <c r="L17" s="88">
        <f t="shared" si="2"/>
        <v>-17.036636224462864</v>
      </c>
    </row>
    <row r="18" spans="1:12" ht="15" customHeight="1">
      <c r="A18" s="117" t="s">
        <v>32</v>
      </c>
      <c r="B18" s="113">
        <v>707.5</v>
      </c>
      <c r="C18" s="113">
        <v>715</v>
      </c>
      <c r="D18" s="92" t="s">
        <v>63</v>
      </c>
      <c r="E18" s="28">
        <v>710</v>
      </c>
      <c r="F18" s="28">
        <v>710</v>
      </c>
      <c r="G18" s="28">
        <v>706.25</v>
      </c>
      <c r="H18" s="113">
        <f>AVERAGE(B18:F18)</f>
        <v>710.625</v>
      </c>
      <c r="I18" s="28">
        <f>(H18/G18-1)*100</f>
        <v>0.6194690265486802</v>
      </c>
      <c r="J18" s="109">
        <v>798.16</v>
      </c>
      <c r="K18" s="109">
        <v>700.5</v>
      </c>
      <c r="L18" s="28">
        <f t="shared" si="2"/>
        <v>-12.235641976546052</v>
      </c>
    </row>
    <row r="19" spans="1:12" ht="15" customHeight="1">
      <c r="A19" s="118" t="s">
        <v>33</v>
      </c>
      <c r="B19" s="29">
        <v>655</v>
      </c>
      <c r="C19" s="29">
        <v>655</v>
      </c>
      <c r="D19" s="27" t="s">
        <v>63</v>
      </c>
      <c r="E19" s="88">
        <v>655</v>
      </c>
      <c r="F19" s="88">
        <v>655</v>
      </c>
      <c r="G19" s="88">
        <v>649.6</v>
      </c>
      <c r="H19" s="88">
        <f>AVERAGE(B19:F19)</f>
        <v>655</v>
      </c>
      <c r="I19" s="88">
        <f>(H19/G19-1)*100</f>
        <v>0.8312807881773354</v>
      </c>
      <c r="J19" s="110">
        <v>744.61</v>
      </c>
      <c r="K19" s="110">
        <v>643.68</v>
      </c>
      <c r="L19" s="88">
        <f t="shared" si="2"/>
        <v>-13.554746780193671</v>
      </c>
    </row>
    <row r="20" spans="1:12" ht="15" customHeight="1">
      <c r="A20" s="117" t="s">
        <v>34</v>
      </c>
      <c r="B20" s="113">
        <v>819.855</v>
      </c>
      <c r="C20" s="113">
        <v>816.2809</v>
      </c>
      <c r="D20" s="92" t="s">
        <v>63</v>
      </c>
      <c r="E20" s="28">
        <v>813.3274</v>
      </c>
      <c r="F20" s="28">
        <v>810.3275</v>
      </c>
      <c r="G20" s="28">
        <v>811.198025</v>
      </c>
      <c r="H20" s="113">
        <f>AVERAGE(B20:F20)</f>
        <v>814.9476999999999</v>
      </c>
      <c r="I20" s="28">
        <f>(H20/G20-1)*100</f>
        <v>0.4622391678036797</v>
      </c>
      <c r="J20" s="109">
        <v>793.65</v>
      </c>
      <c r="K20" s="109">
        <v>804.5</v>
      </c>
      <c r="L20" s="28">
        <f t="shared" si="2"/>
        <v>1.3671013671013643</v>
      </c>
    </row>
    <row r="21" spans="1:12" ht="15" customHeight="1">
      <c r="A21" s="118" t="s">
        <v>35</v>
      </c>
      <c r="B21" s="29">
        <v>661.386</v>
      </c>
      <c r="C21" s="29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718.08</v>
      </c>
      <c r="K21" s="110">
        <v>661.39</v>
      </c>
      <c r="L21" s="88">
        <f t="shared" si="2"/>
        <v>-7.89466354723708</v>
      </c>
    </row>
    <row r="22" spans="1:12" ht="15" customHeight="1">
      <c r="A22" s="117" t="s">
        <v>36</v>
      </c>
      <c r="B22" s="113">
        <v>903.8942</v>
      </c>
      <c r="C22" s="113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113">
        <f t="shared" si="0"/>
        <v>903.8942</v>
      </c>
      <c r="I22" s="28">
        <f t="shared" si="1"/>
        <v>0</v>
      </c>
      <c r="J22" s="109">
        <v>960.58</v>
      </c>
      <c r="K22" s="130">
        <v>903.89</v>
      </c>
      <c r="L22" s="28">
        <f t="shared" si="2"/>
        <v>-5.90164275750068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278.4435</v>
      </c>
      <c r="C24" s="28">
        <v>269.4046</v>
      </c>
      <c r="D24" s="113">
        <v>284.6164</v>
      </c>
      <c r="E24" s="28">
        <v>281.53</v>
      </c>
      <c r="F24" s="28">
        <v>281.53</v>
      </c>
      <c r="G24" s="28">
        <v>284.65862</v>
      </c>
      <c r="H24" s="28">
        <f t="shared" si="0"/>
        <v>279.10489999999993</v>
      </c>
      <c r="I24" s="28">
        <f t="shared" si="1"/>
        <v>-1.9510106526898996</v>
      </c>
      <c r="J24" s="111">
        <v>265.55</v>
      </c>
      <c r="K24" s="28">
        <v>281.81</v>
      </c>
      <c r="L24" s="113">
        <f>(K24/J24-1)*100</f>
        <v>6.123140651478054</v>
      </c>
    </row>
    <row r="25" spans="1:12" ht="15" customHeight="1">
      <c r="A25" s="118" t="s">
        <v>39</v>
      </c>
      <c r="B25" s="88">
        <v>334.5</v>
      </c>
      <c r="C25" s="88">
        <v>334.9</v>
      </c>
      <c r="D25" s="29">
        <v>331.7</v>
      </c>
      <c r="E25" s="88">
        <v>329.6</v>
      </c>
      <c r="F25" s="88">
        <v>327.4</v>
      </c>
      <c r="G25" s="88">
        <v>339.46000000000004</v>
      </c>
      <c r="H25" s="88">
        <f t="shared" si="0"/>
        <v>331.62</v>
      </c>
      <c r="I25" s="88">
        <f t="shared" si="1"/>
        <v>-2.309550462499277</v>
      </c>
      <c r="J25" s="107">
        <v>339.78</v>
      </c>
      <c r="K25" s="107">
        <v>333</v>
      </c>
      <c r="L25" s="88">
        <f>(K25/J25-1)*100</f>
        <v>-1.9954087939254683</v>
      </c>
    </row>
    <row r="26" spans="1:12" ht="15" customHeight="1">
      <c r="A26" s="117" t="s">
        <v>40</v>
      </c>
      <c r="B26" s="28">
        <v>256.3973</v>
      </c>
      <c r="C26" s="28">
        <v>264.3339</v>
      </c>
      <c r="D26" s="113">
        <v>269.1841</v>
      </c>
      <c r="E26" s="28">
        <v>269.625</v>
      </c>
      <c r="F26" s="28">
        <v>264.7749</v>
      </c>
      <c r="G26" s="28">
        <v>275.75383999999997</v>
      </c>
      <c r="H26" s="28">
        <f t="shared" si="0"/>
        <v>264.86304</v>
      </c>
      <c r="I26" s="28">
        <f t="shared" si="1"/>
        <v>-3.9494644934046863</v>
      </c>
      <c r="J26" s="112">
        <v>260.68</v>
      </c>
      <c r="K26" s="129">
        <v>276.36</v>
      </c>
      <c r="L26" s="113">
        <f>(K26/J26-1)*100</f>
        <v>6.015037593984962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2750.78965</v>
      </c>
      <c r="C29" s="88">
        <v>2728.1925</v>
      </c>
      <c r="D29" s="140">
        <v>2510.48825</v>
      </c>
      <c r="E29" s="140">
        <v>2506.07905</v>
      </c>
      <c r="F29" s="140">
        <v>2500.5675499999998</v>
      </c>
      <c r="G29" s="140">
        <v>2787.49624</v>
      </c>
      <c r="H29" s="88">
        <f t="shared" si="0"/>
        <v>2599.2234</v>
      </c>
      <c r="I29" s="88">
        <f t="shared" si="1"/>
        <v>-6.754191711483715</v>
      </c>
      <c r="J29" s="144">
        <v>2583.948671428571</v>
      </c>
      <c r="K29" s="144">
        <v>2783.6486880952375</v>
      </c>
      <c r="L29" s="144">
        <f>(K29/J29-1)*100</f>
        <v>7.728482336928932</v>
      </c>
    </row>
    <row r="30" spans="1:12" ht="15" customHeight="1">
      <c r="A30" s="135" t="s">
        <v>76</v>
      </c>
      <c r="B30" s="28">
        <v>3161.3964</v>
      </c>
      <c r="C30" s="28">
        <v>3121.7135999999996</v>
      </c>
      <c r="D30" s="141">
        <v>3116.7532499999998</v>
      </c>
      <c r="E30" s="141">
        <v>3063.84285</v>
      </c>
      <c r="F30" s="141">
        <v>3023.6089</v>
      </c>
      <c r="G30" s="141">
        <v>3217.084596</v>
      </c>
      <c r="H30" s="28">
        <f t="shared" si="0"/>
        <v>3097.4629999999997</v>
      </c>
      <c r="I30" s="28">
        <f t="shared" si="1"/>
        <v>-3.7183229856228572</v>
      </c>
      <c r="J30" s="145">
        <v>3027.7294023809527</v>
      </c>
      <c r="K30" s="145">
        <v>3205.5198942857137</v>
      </c>
      <c r="L30" s="145">
        <f>(K30/J30-1)*100</f>
        <v>5.872073368410979</v>
      </c>
    </row>
    <row r="31" spans="1:12" ht="18">
      <c r="A31" s="139" t="s">
        <v>77</v>
      </c>
      <c r="B31" s="142">
        <v>1868.94965</v>
      </c>
      <c r="C31" s="142">
        <v>1858.4778</v>
      </c>
      <c r="D31" s="142">
        <v>1920.2065999999998</v>
      </c>
      <c r="E31" s="142">
        <v>1898.1606</v>
      </c>
      <c r="F31" s="142">
        <v>1881.6260999999997</v>
      </c>
      <c r="G31" s="142">
        <v>1943.90605</v>
      </c>
      <c r="H31" s="142">
        <f t="shared" si="0"/>
        <v>1885.4841499999998</v>
      </c>
      <c r="I31" s="142">
        <f t="shared" si="1"/>
        <v>-3.0053870144598926</v>
      </c>
      <c r="J31" s="146">
        <v>1361.6554428571424</v>
      </c>
      <c r="K31" s="146">
        <v>1844.200390476191</v>
      </c>
      <c r="L31" s="146">
        <f>(K31/J31-1)*100</f>
        <v>35.438109556300915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1:H26 H14:H15 H10:H12 H9 H13 H19 H17 H16 H18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2019-05-03T23:17:44Z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