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<sst xmlns="http://schemas.openxmlformats.org/spreadsheetml/2006/main" count="202" uniqueCount="86">
  <si>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</si>
  <si>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</si>
  <si>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</si>
  <si>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</si>
  <si>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</si>
  <si>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</si>
  <si>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</si>
  <si>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</si>
  <si>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</si>
  <si>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</si>
  <si>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</si>
  <si>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</si>
  <si>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</si>
  <si>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</si>
  <si>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</si>
  <si>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</si>
  <si>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</si>
  <si>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</si>
  <si>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</si>
  <si>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</si>
  <si>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</si>
  <si>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</si>
  <si>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</si>
  <si>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</si>
  <si>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</si>
  <si>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</si>
  <si>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</si>
  <si>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</si>
  <si>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</si>
  <si>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</si>
  <si>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</si>
  <si>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</si>
  <si>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</si>
  <si>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</si>
  <si>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</si>
  <si>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</si>
  <si>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</si>
  <si>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</si>
  <si>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</si>
  <si>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</si>
  <si>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</si>
  <si>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</si>
  <si>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</si>
  <si>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</si>
  <si>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</si>
  <si>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</si>
  <si>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</si>
  <si>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</si>
  <si>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</si>
  <si>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</si>
  <si>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</si>
  <si>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</si>
  <si>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</si>
  <si>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</si>
  <si>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</si>
  <si>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</si>
  <si>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</si>
  <si>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</si>
  <si>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</si>
  <si>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</si>
  <si>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</si>
  <si>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</si>
  <si>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</si>
  <si>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</si>
  <si>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</si>
  <si>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</si>
  <si>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</si>
  <si>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</si>
  <si>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</si>
  <si>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</si>
  <si>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</si>
  <si>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</si>
  <si>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</si>
  <si>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</si>
  <si>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</si>
  <si>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</si>
  <si>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</si>
  <si>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</si>
  <si>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</si>
  <si>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</si>
  <si>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</si>
  <si>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Abril</t>
  </si>
  <si>
    <t>Mayo 2019</t>
  </si>
  <si>
    <t>Nota: lunes 27 de mayo feriado nacional en Estados Unidos de Norteamérica, mercados cerrados.</t>
  </si>
  <si>
    <t>semana del  27 de mayo al 2 de junio de 2019</t>
  </si>
  <si>
    <t>Nota: lunes 27 de mayo feriado nacional en Estados Unidos de Norteamérica y jueves 30 en Holanda,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</si>
</sst>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8" xfId="0" applyFont="1" applyBorder="1" applyAlignment="1">
      <alignment horizontal="center" vertical="center"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4" fontId="26" fillId="58" borderId="39" xfId="0" applyNumberFormat="1" applyFont="1" applyFill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80" t="s">
        <v>52</v>
      </c>
      <c r="C22" s="180"/>
      <c r="D22" s="180"/>
      <c r="E22" s="180"/>
      <c r="F22" s="1"/>
      <c r="G22" s="1"/>
      <c r="H22" s="1"/>
      <c r="I22" s="1"/>
      <c r="J22" s="1"/>
      <c r="K22" s="1"/>
      <c r="L22" s="1"/>
    </row>
    <row r="23" spans="2:12" ht="18">
      <c r="B23" s="80" t="s">
        <v>84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0" sqref="A10:F10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8" t="s">
        <v>47</v>
      </c>
      <c r="B10" s="188"/>
      <c r="C10" s="188"/>
      <c r="D10" s="189"/>
      <c r="E10" s="188"/>
      <c r="F10" s="188"/>
      <c r="G10" s="60"/>
      <c r="H10" s="59"/>
    </row>
    <row r="11" spans="1:8" ht="18">
      <c r="A11" s="190" t="s">
        <v>49</v>
      </c>
      <c r="B11" s="190"/>
      <c r="C11" s="190"/>
      <c r="D11" s="190"/>
      <c r="E11" s="190"/>
      <c r="F11" s="190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5" t="s">
        <v>43</v>
      </c>
      <c r="B13" s="185"/>
      <c r="C13" s="185"/>
      <c r="D13" s="186"/>
      <c r="E13" s="185"/>
      <c r="F13" s="185"/>
      <c r="G13" s="62"/>
      <c r="H13" s="59"/>
    </row>
    <row r="14" spans="1:8" ht="18">
      <c r="A14" s="183" t="s">
        <v>44</v>
      </c>
      <c r="B14" s="183"/>
      <c r="C14" s="183"/>
      <c r="D14" s="184"/>
      <c r="E14" s="183"/>
      <c r="F14" s="183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3" t="s">
        <v>78</v>
      </c>
      <c r="B18" s="183"/>
      <c r="C18" s="183"/>
      <c r="D18" s="184"/>
      <c r="E18" s="183"/>
      <c r="F18" s="183"/>
      <c r="G18" s="65"/>
      <c r="H18" s="59"/>
      <c r="I18" s="59"/>
      <c r="J18" s="59"/>
      <c r="K18" s="59"/>
      <c r="L18" s="59"/>
    </row>
    <row r="19" spans="1:12" ht="18">
      <c r="A19" s="185" t="s">
        <v>79</v>
      </c>
      <c r="B19" s="185"/>
      <c r="C19" s="185"/>
      <c r="D19" s="186"/>
      <c r="E19" s="185"/>
      <c r="F19" s="185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3" t="s">
        <v>45</v>
      </c>
      <c r="B22" s="183"/>
      <c r="C22" s="183"/>
      <c r="D22" s="184"/>
      <c r="E22" s="183"/>
      <c r="F22" s="183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7" t="s">
        <v>0</v>
      </c>
      <c r="B24" s="187"/>
      <c r="C24" s="187"/>
      <c r="D24" s="187"/>
      <c r="E24" s="187"/>
      <c r="F24" s="187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1" t="s">
        <v>48</v>
      </c>
      <c r="C36" s="181"/>
      <c r="D36" s="181"/>
    </row>
    <row r="37" spans="2:4" ht="18">
      <c r="B37" s="181" t="s">
        <v>58</v>
      </c>
      <c r="C37" s="181"/>
      <c r="D37" s="12"/>
    </row>
    <row r="38" spans="2:4" ht="18">
      <c r="B38" s="181" t="s">
        <v>59</v>
      </c>
      <c r="C38" s="181"/>
      <c r="D38" s="12"/>
    </row>
    <row r="39" spans="2:4" ht="18">
      <c r="B39" s="182" t="s">
        <v>46</v>
      </c>
      <c r="C39" s="182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2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2"/>
      <c r="B2" s="193" t="s">
        <v>82</v>
      </c>
      <c r="C2" s="193"/>
      <c r="D2" s="193"/>
      <c r="E2" s="193"/>
      <c r="F2" s="193"/>
      <c r="G2" s="194" t="s">
        <v>2</v>
      </c>
      <c r="H2" s="194"/>
      <c r="I2" s="194"/>
      <c r="J2" s="194" t="s">
        <v>3</v>
      </c>
      <c r="K2" s="194"/>
      <c r="L2" s="194"/>
      <c r="M2" s="4"/>
      <c r="N2" s="4"/>
      <c r="O2" s="4"/>
    </row>
    <row r="3" spans="1:15" ht="15.75">
      <c r="A3" s="192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5"/>
      <c r="H3" s="194"/>
      <c r="I3" s="194"/>
      <c r="J3" s="196" t="s">
        <v>81</v>
      </c>
      <c r="K3" s="196"/>
      <c r="L3" s="196"/>
      <c r="M3" s="4"/>
      <c r="N3" s="4"/>
      <c r="O3" s="4"/>
    </row>
    <row r="4" spans="1:15" ht="15.75">
      <c r="A4" s="192"/>
      <c r="B4" s="46">
        <v>27</v>
      </c>
      <c r="C4" s="46">
        <v>28</v>
      </c>
      <c r="D4" s="46">
        <v>29</v>
      </c>
      <c r="E4" s="46">
        <v>30</v>
      </c>
      <c r="F4" s="46">
        <v>31</v>
      </c>
      <c r="G4" s="58" t="s">
        <v>53</v>
      </c>
      <c r="H4" s="56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220</v>
      </c>
      <c r="C6" s="96">
        <v>223</v>
      </c>
      <c r="D6" s="88">
        <v>225</v>
      </c>
      <c r="E6" s="88">
        <v>230</v>
      </c>
      <c r="F6" s="88">
        <v>240</v>
      </c>
      <c r="G6" s="88">
        <v>218.4</v>
      </c>
      <c r="H6" s="96">
        <f>AVERAGE(B6:F6)</f>
        <v>227.6</v>
      </c>
      <c r="I6" s="96">
        <f>(H6/G6-1)*100</f>
        <v>4.2124542124541975</v>
      </c>
      <c r="J6" s="157">
        <v>264.0476</v>
      </c>
      <c r="K6" s="148">
        <v>220.16</v>
      </c>
      <c r="L6" s="96">
        <f>(K6/J6-1)*100</f>
        <v>-16.62109407546215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0" t="s">
        <v>63</v>
      </c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143" t="s">
        <v>64</v>
      </c>
      <c r="C10" s="96">
        <v>227.7</v>
      </c>
      <c r="D10" s="96">
        <v>222.4</v>
      </c>
      <c r="E10" s="96">
        <v>231.3</v>
      </c>
      <c r="F10" s="88">
        <v>227</v>
      </c>
      <c r="G10" s="29">
        <v>214.52000000000004</v>
      </c>
      <c r="H10" s="96">
        <f aca="true" t="shared" si="0" ref="H10:H24">AVERAGE(B10:F10)</f>
        <v>227.10000000000002</v>
      </c>
      <c r="I10" s="96">
        <f aca="true" t="shared" si="1" ref="I10:I24">(H10/G10-1)*100</f>
        <v>5.864255081111303</v>
      </c>
      <c r="J10" s="157">
        <v>225.7182</v>
      </c>
      <c r="K10" s="148">
        <v>202.52</v>
      </c>
      <c r="L10" s="96">
        <f>(K10/J10-1)*100</f>
        <v>-10.277505314148339</v>
      </c>
      <c r="M10" s="4"/>
      <c r="N10" s="4"/>
      <c r="O10" s="4"/>
    </row>
    <row r="11" spans="1:15" ht="15">
      <c r="A11" s="35" t="s">
        <v>14</v>
      </c>
      <c r="B11" s="92" t="s">
        <v>64</v>
      </c>
      <c r="C11" s="28">
        <v>229.9</v>
      </c>
      <c r="D11" s="28">
        <v>227.1</v>
      </c>
      <c r="E11" s="28">
        <v>236.6</v>
      </c>
      <c r="F11" s="28">
        <v>236.2</v>
      </c>
      <c r="G11" s="28">
        <v>219.7</v>
      </c>
      <c r="H11" s="28">
        <f t="shared" si="0"/>
        <v>232.45</v>
      </c>
      <c r="I11" s="28">
        <f t="shared" si="1"/>
        <v>5.803368229403727</v>
      </c>
      <c r="J11" s="161">
        <v>260.65</v>
      </c>
      <c r="K11" s="150">
        <v>217.12</v>
      </c>
      <c r="L11" s="28">
        <f>(K11/J11-1)*100</f>
        <v>-16.700556301553803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7" t="s">
        <v>64</v>
      </c>
      <c r="C13" s="89">
        <v>239.11158</v>
      </c>
      <c r="D13" s="172">
        <v>236.35577999999998</v>
      </c>
      <c r="E13" s="172">
        <v>245.81735999999998</v>
      </c>
      <c r="F13" s="89">
        <v>243.61272</v>
      </c>
      <c r="G13" s="124">
        <v>227.44536</v>
      </c>
      <c r="H13" s="172">
        <f t="shared" si="0"/>
        <v>241.22436</v>
      </c>
      <c r="I13" s="172">
        <f t="shared" si="1"/>
        <v>6.0581583198707545</v>
      </c>
      <c r="J13" s="163">
        <v>270.2145409090909</v>
      </c>
      <c r="K13" s="151">
        <v>206.2257</v>
      </c>
      <c r="L13" s="89">
        <f>(K13/J13-1)*100</f>
        <v>-23.68075407556208</v>
      </c>
      <c r="M13" s="4"/>
      <c r="N13" s="4"/>
      <c r="O13" s="4"/>
    </row>
    <row r="14" spans="1:15" ht="15">
      <c r="A14" s="36" t="s">
        <v>15</v>
      </c>
      <c r="B14" s="97" t="s">
        <v>64</v>
      </c>
      <c r="C14" s="175">
        <v>228.08838</v>
      </c>
      <c r="D14" s="173">
        <v>225.33258</v>
      </c>
      <c r="E14" s="173">
        <v>234.79416</v>
      </c>
      <c r="F14" s="90">
        <v>232.58952</v>
      </c>
      <c r="G14" s="90">
        <v>216.42216</v>
      </c>
      <c r="H14" s="173">
        <f t="shared" si="0"/>
        <v>230.20116000000002</v>
      </c>
      <c r="I14" s="173">
        <f t="shared" si="1"/>
        <v>6.36672325976233</v>
      </c>
      <c r="J14" s="162">
        <v>253.26219545454543</v>
      </c>
      <c r="K14" s="152">
        <v>200.7141</v>
      </c>
      <c r="L14" s="90">
        <f>(K14/J14-1)*100</f>
        <v>-20.74849558981122</v>
      </c>
      <c r="M14" s="4"/>
      <c r="N14" s="4"/>
      <c r="O14" s="4"/>
    </row>
    <row r="15" spans="1:15" ht="15">
      <c r="A15" s="37" t="s">
        <v>42</v>
      </c>
      <c r="B15" s="177" t="s">
        <v>64</v>
      </c>
      <c r="C15" s="89">
        <v>222.57677999999999</v>
      </c>
      <c r="D15" s="172">
        <v>219.82098</v>
      </c>
      <c r="E15" s="172">
        <v>229.28256</v>
      </c>
      <c r="F15" s="89">
        <v>227.07792</v>
      </c>
      <c r="G15" s="89">
        <v>210.91056000000003</v>
      </c>
      <c r="H15" s="172">
        <f t="shared" si="0"/>
        <v>224.68955999999997</v>
      </c>
      <c r="I15" s="172">
        <f t="shared" si="1"/>
        <v>6.533101045296141</v>
      </c>
      <c r="J15" s="163">
        <v>245.91339545454545</v>
      </c>
      <c r="K15" s="151">
        <v>197.03969999999998</v>
      </c>
      <c r="L15" s="89">
        <f>(K15/J15-1)*100</f>
        <v>-19.87435266151626</v>
      </c>
      <c r="M15" s="4"/>
      <c r="N15" s="4"/>
      <c r="O15" s="4"/>
    </row>
    <row r="16" spans="1:15" ht="15">
      <c r="A16" s="38" t="s">
        <v>65</v>
      </c>
      <c r="B16" s="143" t="s">
        <v>63</v>
      </c>
      <c r="C16" s="96">
        <v>217.5245</v>
      </c>
      <c r="D16" s="88">
        <v>217.5245</v>
      </c>
      <c r="E16" s="88">
        <v>217.5245</v>
      </c>
      <c r="F16" s="88">
        <v>217.5245</v>
      </c>
      <c r="G16" s="88">
        <v>217.5245</v>
      </c>
      <c r="H16" s="96">
        <f t="shared" si="0"/>
        <v>217.5245</v>
      </c>
      <c r="I16" s="96">
        <f t="shared" si="1"/>
        <v>0</v>
      </c>
      <c r="J16" s="157">
        <v>271.44</v>
      </c>
      <c r="K16" s="148">
        <v>240.03</v>
      </c>
      <c r="L16" s="88">
        <f>(K16/J16-1)*100</f>
        <v>-11.571618037135279</v>
      </c>
      <c r="M16" s="4"/>
      <c r="N16" s="4"/>
      <c r="O16" s="4"/>
    </row>
    <row r="17" spans="1:15" ht="15.75">
      <c r="A17" s="39" t="s">
        <v>16</v>
      </c>
      <c r="B17" s="92"/>
      <c r="C17" s="28"/>
      <c r="D17" s="28"/>
      <c r="E17" s="28"/>
      <c r="F17" s="92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64</v>
      </c>
      <c r="C18" s="143" t="s">
        <v>64</v>
      </c>
      <c r="D18" s="143" t="s">
        <v>64</v>
      </c>
      <c r="E18" s="143" t="s">
        <v>64</v>
      </c>
      <c r="F18" s="143" t="s">
        <v>64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92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171</v>
      </c>
      <c r="C20" s="96">
        <v>177</v>
      </c>
      <c r="D20" s="96">
        <v>177</v>
      </c>
      <c r="E20" s="88">
        <v>182</v>
      </c>
      <c r="F20" s="88">
        <v>179</v>
      </c>
      <c r="G20" s="88">
        <v>167.2</v>
      </c>
      <c r="H20" s="179">
        <f t="shared" si="0"/>
        <v>177.2</v>
      </c>
      <c r="I20" s="179">
        <f t="shared" si="1"/>
        <v>5.980861244019131</v>
      </c>
      <c r="J20" s="165">
        <v>191</v>
      </c>
      <c r="K20" s="155">
        <v>155.63</v>
      </c>
      <c r="L20" s="96">
        <f>(K20/J20-1)*100</f>
        <v>-18.518324607329852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113"/>
      <c r="I21" s="113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143" t="s">
        <v>63</v>
      </c>
      <c r="C22" s="96">
        <v>192.03</v>
      </c>
      <c r="D22" s="96">
        <v>191.44</v>
      </c>
      <c r="E22" s="96">
        <v>198.33</v>
      </c>
      <c r="F22" s="88">
        <v>194.69</v>
      </c>
      <c r="G22" s="105">
        <v>181.28799999999998</v>
      </c>
      <c r="H22" s="179">
        <f t="shared" si="0"/>
        <v>194.1225</v>
      </c>
      <c r="I22" s="179">
        <f t="shared" si="1"/>
        <v>7.0796191694982635</v>
      </c>
      <c r="J22" s="165">
        <v>197.1382</v>
      </c>
      <c r="K22" s="155">
        <v>168.01</v>
      </c>
      <c r="L22" s="96">
        <f>(K22/J22-1)*100</f>
        <v>-14.775522958006116</v>
      </c>
      <c r="M22" s="4"/>
      <c r="N22" s="4"/>
      <c r="O22" s="4"/>
    </row>
    <row r="23" spans="1:15" ht="15">
      <c r="A23" s="74" t="s">
        <v>19</v>
      </c>
      <c r="B23" s="92" t="s">
        <v>63</v>
      </c>
      <c r="C23" s="28">
        <v>191.03</v>
      </c>
      <c r="D23" s="28">
        <v>190.44</v>
      </c>
      <c r="E23" s="28">
        <v>197.33</v>
      </c>
      <c r="F23" s="28">
        <v>193.69</v>
      </c>
      <c r="G23" s="106">
        <v>180.28799999999998</v>
      </c>
      <c r="H23" s="113">
        <f t="shared" si="0"/>
        <v>193.1225</v>
      </c>
      <c r="I23" s="113">
        <f t="shared" si="1"/>
        <v>7.118887557685483</v>
      </c>
      <c r="J23" s="166">
        <v>196.1382</v>
      </c>
      <c r="K23" s="156">
        <v>167.01</v>
      </c>
      <c r="L23" s="28">
        <f>(K23/J23-1)*100</f>
        <v>-14.850855162329424</v>
      </c>
      <c r="M23" s="4"/>
      <c r="N23" s="4"/>
      <c r="O23" s="4"/>
    </row>
    <row r="24" spans="1:15" ht="15">
      <c r="A24" s="71" t="s">
        <v>66</v>
      </c>
      <c r="B24" s="143" t="s">
        <v>64</v>
      </c>
      <c r="C24" s="96">
        <v>256.8387449514101</v>
      </c>
      <c r="D24" s="96">
        <v>258.27175082452953</v>
      </c>
      <c r="E24" s="96">
        <v>257.05920739342844</v>
      </c>
      <c r="F24" s="88">
        <v>252.5397273320517</v>
      </c>
      <c r="G24" s="107">
        <v>251.21695267994141</v>
      </c>
      <c r="H24" s="179">
        <f t="shared" si="0"/>
        <v>256.17735762535494</v>
      </c>
      <c r="I24" s="179">
        <f t="shared" si="1"/>
        <v>1.9745502413339278</v>
      </c>
      <c r="J24" s="164">
        <v>257.7456472697129</v>
      </c>
      <c r="K24" s="167">
        <v>229.7376119004366</v>
      </c>
      <c r="L24" s="96">
        <f>(K24/J24-1)*100</f>
        <v>-10.866540586025042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407</v>
      </c>
      <c r="C26" s="107">
        <v>407</v>
      </c>
      <c r="D26" s="107">
        <v>407</v>
      </c>
      <c r="E26" s="107">
        <v>407</v>
      </c>
      <c r="F26" s="107">
        <v>407</v>
      </c>
      <c r="G26" s="107">
        <v>409</v>
      </c>
      <c r="H26" s="107">
        <f>AVERAGE(B26:F26)</f>
        <v>407</v>
      </c>
      <c r="I26" s="96">
        <f aca="true" t="shared" si="2" ref="I26:I31">(H26/G26-1)*100</f>
        <v>-0.4889975550122272</v>
      </c>
      <c r="J26" s="164">
        <v>451.8261</v>
      </c>
      <c r="K26" s="167">
        <v>413.81</v>
      </c>
      <c r="L26" s="96">
        <f aca="true" t="shared" si="3" ref="L26:L31">(K26/J26-1)*100</f>
        <v>-8.413878702447686</v>
      </c>
      <c r="M26" s="4"/>
      <c r="N26" s="4"/>
      <c r="O26" s="4"/>
    </row>
    <row r="27" spans="1:12" ht="15">
      <c r="A27" s="73" t="s">
        <v>21</v>
      </c>
      <c r="B27" s="91">
        <v>404</v>
      </c>
      <c r="C27" s="91">
        <v>404</v>
      </c>
      <c r="D27" s="91">
        <v>404</v>
      </c>
      <c r="E27" s="91">
        <v>404</v>
      </c>
      <c r="F27" s="91">
        <v>404</v>
      </c>
      <c r="G27" s="91">
        <v>408.2</v>
      </c>
      <c r="H27" s="91">
        <f>AVERAGE(B27:F27)</f>
        <v>404</v>
      </c>
      <c r="I27" s="28">
        <f t="shared" si="2"/>
        <v>-1.0289073983341446</v>
      </c>
      <c r="J27" s="161">
        <v>448.6087</v>
      </c>
      <c r="K27" s="150">
        <v>410.24</v>
      </c>
      <c r="L27" s="28">
        <f t="shared" si="3"/>
        <v>-8.552821200302175</v>
      </c>
    </row>
    <row r="28" spans="1:12" ht="15">
      <c r="A28" s="71" t="s">
        <v>22</v>
      </c>
      <c r="B28" s="107">
        <v>403</v>
      </c>
      <c r="C28" s="107">
        <v>403</v>
      </c>
      <c r="D28" s="107">
        <v>403</v>
      </c>
      <c r="E28" s="107">
        <v>403</v>
      </c>
      <c r="F28" s="107">
        <v>403</v>
      </c>
      <c r="G28" s="107">
        <v>406.4</v>
      </c>
      <c r="H28" s="107">
        <f>AVERAGE(B28:F28)</f>
        <v>403</v>
      </c>
      <c r="I28" s="107">
        <f t="shared" si="2"/>
        <v>-0.836614173228345</v>
      </c>
      <c r="J28" s="164">
        <v>443.9565</v>
      </c>
      <c r="K28" s="167">
        <v>408.81</v>
      </c>
      <c r="L28" s="107">
        <f t="shared" si="3"/>
        <v>-7.916653996506417</v>
      </c>
    </row>
    <row r="29" spans="1:12" ht="15.75">
      <c r="A29" s="75" t="s">
        <v>73</v>
      </c>
      <c r="B29" s="28"/>
      <c r="C29" s="92"/>
      <c r="D29" s="92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350</v>
      </c>
      <c r="C30" s="107">
        <v>350</v>
      </c>
      <c r="D30" s="107">
        <v>350</v>
      </c>
      <c r="E30" s="107">
        <f>D30</f>
        <v>350</v>
      </c>
      <c r="F30" s="107">
        <v>350</v>
      </c>
      <c r="G30" s="107">
        <v>353</v>
      </c>
      <c r="H30" s="107">
        <f>AVERAGE(B30:F30)</f>
        <v>350</v>
      </c>
      <c r="I30" s="107">
        <f t="shared" si="2"/>
        <v>-0.8498583569405138</v>
      </c>
      <c r="J30" s="164">
        <v>456.19565217391306</v>
      </c>
      <c r="K30" s="167">
        <v>360.90909090909093</v>
      </c>
      <c r="L30" s="107">
        <f t="shared" si="3"/>
        <v>-20.88721381073061</v>
      </c>
    </row>
    <row r="31" spans="1:12" ht="15">
      <c r="A31" s="94" t="s">
        <v>68</v>
      </c>
      <c r="B31" s="84">
        <v>345</v>
      </c>
      <c r="C31" s="84">
        <v>345</v>
      </c>
      <c r="D31" s="84">
        <v>345</v>
      </c>
      <c r="E31" s="84">
        <f>D31</f>
        <v>345</v>
      </c>
      <c r="F31" s="84">
        <v>345</v>
      </c>
      <c r="G31" s="84">
        <v>345</v>
      </c>
      <c r="H31" s="125">
        <f>AVERAGE(B31:F31)</f>
        <v>345</v>
      </c>
      <c r="I31" s="84">
        <f t="shared" si="2"/>
        <v>0</v>
      </c>
      <c r="J31" s="131">
        <v>445.2826086956522</v>
      </c>
      <c r="K31" s="168">
        <v>350.90909090909093</v>
      </c>
      <c r="L31" s="84">
        <f t="shared" si="3"/>
        <v>-21.194072246164218</v>
      </c>
    </row>
    <row r="32" spans="1:12" ht="15.75" customHeight="1">
      <c r="A32" s="197" t="s">
        <v>55</v>
      </c>
      <c r="B32" s="197"/>
      <c r="C32" s="197"/>
      <c r="D32" s="197"/>
      <c r="E32" s="86"/>
      <c r="F32" s="86"/>
      <c r="G32" s="198" t="s">
        <v>0</v>
      </c>
      <c r="H32" s="198"/>
      <c r="I32" s="198"/>
      <c r="J32" s="87"/>
      <c r="K32" s="87"/>
      <c r="L32" s="87"/>
    </row>
    <row r="33" spans="1:12" ht="15">
      <c r="A33" s="191" t="s">
        <v>80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  <row r="34" spans="1:12" ht="15">
      <c r="A34" s="191" t="s">
        <v>83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6 H25 H20:I24" formulaRange="1" unlockedFormula="1"/>
    <ignoredError sqref="K25 L20:L26 L6:L10 I26:I31 I25 I6 H10:I10 H16:I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3" t="s">
        <v>82</v>
      </c>
      <c r="C2" s="193"/>
      <c r="D2" s="193"/>
      <c r="E2" s="193"/>
      <c r="F2" s="193"/>
      <c r="G2" s="199" t="s">
        <v>2</v>
      </c>
      <c r="H2" s="199"/>
      <c r="I2" s="199"/>
      <c r="J2" s="20"/>
      <c r="K2" s="21"/>
      <c r="L2" s="22"/>
    </row>
    <row r="3" spans="1:12" ht="15" customHeight="1">
      <c r="A3" s="19"/>
      <c r="B3" s="193"/>
      <c r="C3" s="193"/>
      <c r="D3" s="193"/>
      <c r="E3" s="193"/>
      <c r="F3" s="193"/>
      <c r="G3" s="199"/>
      <c r="H3" s="199"/>
      <c r="I3" s="199"/>
      <c r="J3" s="196" t="s">
        <v>3</v>
      </c>
      <c r="K3" s="196"/>
      <c r="L3" s="196"/>
    </row>
    <row r="4" spans="1:12" ht="15" customHeight="1">
      <c r="A4" s="202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200"/>
      <c r="H4" s="201"/>
      <c r="I4" s="199"/>
      <c r="J4" s="203" t="s">
        <v>81</v>
      </c>
      <c r="K4" s="204"/>
      <c r="L4" s="205"/>
    </row>
    <row r="5" spans="1:12" ht="15" customHeight="1">
      <c r="A5" s="202"/>
      <c r="B5" s="116">
        <v>27</v>
      </c>
      <c r="C5" s="116">
        <v>28</v>
      </c>
      <c r="D5" s="116">
        <v>29</v>
      </c>
      <c r="E5" s="116">
        <v>30</v>
      </c>
      <c r="F5" s="116">
        <v>31</v>
      </c>
      <c r="G5" s="54" t="s">
        <v>53</v>
      </c>
      <c r="H5" s="57" t="s">
        <v>54</v>
      </c>
      <c r="I5" s="44" t="s">
        <v>9</v>
      </c>
      <c r="J5" s="24">
        <v>2018</v>
      </c>
      <c r="K5" s="24">
        <v>2019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92" t="s">
        <v>63</v>
      </c>
      <c r="C8" s="113">
        <v>218.2217</v>
      </c>
      <c r="D8" s="113">
        <v>217.0161</v>
      </c>
      <c r="E8" s="28">
        <v>219.0829</v>
      </c>
      <c r="F8" s="28">
        <v>216.6716</v>
      </c>
      <c r="G8" s="28">
        <v>210.5745</v>
      </c>
      <c r="H8" s="28">
        <f>AVERAGE(B8:F8)</f>
        <v>217.748075</v>
      </c>
      <c r="I8" s="28">
        <f>(H8/G8-1)*100</f>
        <v>3.406668423764514</v>
      </c>
      <c r="J8" s="126">
        <v>159.01</v>
      </c>
      <c r="K8" s="127">
        <v>200.96</v>
      </c>
      <c r="L8" s="28">
        <f>(K8/J8-1)*100</f>
        <v>26.381988554178992</v>
      </c>
    </row>
    <row r="9" spans="1:12" ht="15" customHeight="1">
      <c r="A9" s="34" t="s">
        <v>25</v>
      </c>
      <c r="B9" s="29">
        <v>332</v>
      </c>
      <c r="C9" s="88">
        <v>342</v>
      </c>
      <c r="D9" s="29">
        <v>348</v>
      </c>
      <c r="E9" s="88">
        <v>351</v>
      </c>
      <c r="F9" s="88">
        <v>347</v>
      </c>
      <c r="G9" s="88">
        <v>326</v>
      </c>
      <c r="H9" s="88">
        <f>AVERAGE(B9:F9)</f>
        <v>344</v>
      </c>
      <c r="I9" s="88">
        <f>(H9/G9-1)*100</f>
        <v>5.521472392638027</v>
      </c>
      <c r="J9" s="128">
        <v>422.33</v>
      </c>
      <c r="K9" s="128">
        <v>318.26</v>
      </c>
      <c r="L9" s="88">
        <f>(K9/J9-1)*100</f>
        <v>-24.6418677337627</v>
      </c>
    </row>
    <row r="10" spans="1:12" ht="15" customHeight="1">
      <c r="A10" s="51" t="s">
        <v>26</v>
      </c>
      <c r="B10" s="92" t="s">
        <v>63</v>
      </c>
      <c r="C10" s="113">
        <v>314.5286</v>
      </c>
      <c r="D10" s="113">
        <v>320.4077</v>
      </c>
      <c r="E10" s="28">
        <v>326.6542</v>
      </c>
      <c r="F10" s="28">
        <v>322.5205</v>
      </c>
      <c r="G10" s="28">
        <v>303.76264000000003</v>
      </c>
      <c r="H10" s="28">
        <f aca="true" t="shared" si="0" ref="H10:H31">AVERAGE(B10:F10)</f>
        <v>321.02775</v>
      </c>
      <c r="I10" s="28">
        <f aca="true" t="shared" si="1" ref="I10:I31">(H10/G10-1)*100</f>
        <v>5.68375031241497</v>
      </c>
      <c r="J10" s="127">
        <v>381.27</v>
      </c>
      <c r="K10" s="127">
        <v>324.26</v>
      </c>
      <c r="L10" s="28">
        <f>(K10/J10-1)*100</f>
        <v>-14.95265822120807</v>
      </c>
    </row>
    <row r="11" spans="1:12" ht="15" customHeight="1">
      <c r="A11" s="34" t="s">
        <v>50</v>
      </c>
      <c r="B11" s="88">
        <v>331.69642857142856</v>
      </c>
      <c r="C11" s="29">
        <v>335.4162017406829</v>
      </c>
      <c r="D11" s="29">
        <v>339.7849462365591</v>
      </c>
      <c r="E11" s="88">
        <v>339.72177001627944</v>
      </c>
      <c r="F11" s="88">
        <v>340.19397349522467</v>
      </c>
      <c r="G11" s="88">
        <v>329.8758507282221</v>
      </c>
      <c r="H11" s="88">
        <f t="shared" si="0"/>
        <v>337.36266401203494</v>
      </c>
      <c r="I11" s="88">
        <f t="shared" si="1"/>
        <v>2.269585138555996</v>
      </c>
      <c r="J11" s="128">
        <v>415.98</v>
      </c>
      <c r="K11" s="128">
        <v>336.5343757117359</v>
      </c>
      <c r="L11" s="88">
        <f>(K11/J11-1)*100</f>
        <v>-19.098424031988102</v>
      </c>
    </row>
    <row r="12" spans="1:12" s="13" customFormat="1" ht="15" customHeight="1">
      <c r="A12" s="117" t="s">
        <v>57</v>
      </c>
      <c r="B12" s="92" t="s">
        <v>63</v>
      </c>
      <c r="C12" s="92" t="s">
        <v>63</v>
      </c>
      <c r="D12" s="92" t="s">
        <v>63</v>
      </c>
      <c r="E12" s="92" t="s">
        <v>63</v>
      </c>
      <c r="F12" s="92" t="s">
        <v>63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29">
        <v>132</v>
      </c>
      <c r="C13" s="88">
        <v>132</v>
      </c>
      <c r="D13" s="29">
        <v>132</v>
      </c>
      <c r="E13" s="88">
        <v>132</v>
      </c>
      <c r="F13" s="88">
        <v>132</v>
      </c>
      <c r="G13" s="88">
        <v>132</v>
      </c>
      <c r="H13" s="29">
        <f t="shared" si="0"/>
        <v>132</v>
      </c>
      <c r="I13" s="29">
        <f t="shared" si="1"/>
        <v>0</v>
      </c>
      <c r="J13" s="108">
        <v>145.78</v>
      </c>
      <c r="K13" s="108">
        <v>131.84</v>
      </c>
      <c r="L13" s="88">
        <f aca="true" t="shared" si="2" ref="L13:L22">(K13/J13-1)*100</f>
        <v>-9.56235423240499</v>
      </c>
    </row>
    <row r="14" spans="1:12" ht="15" customHeight="1">
      <c r="A14" s="117" t="s">
        <v>28</v>
      </c>
      <c r="B14" s="92" t="s">
        <v>63</v>
      </c>
      <c r="C14" s="28">
        <v>590.6177</v>
      </c>
      <c r="D14" s="113">
        <v>600.318</v>
      </c>
      <c r="E14" s="28">
        <v>612.4434</v>
      </c>
      <c r="F14" s="28">
        <v>608.2547</v>
      </c>
      <c r="G14" s="28">
        <v>587.48714</v>
      </c>
      <c r="H14" s="113">
        <f t="shared" si="0"/>
        <v>602.90845</v>
      </c>
      <c r="I14" s="113">
        <f t="shared" si="1"/>
        <v>2.624961288514349</v>
      </c>
      <c r="J14" s="109">
        <v>665.36</v>
      </c>
      <c r="K14" s="109">
        <v>614.43</v>
      </c>
      <c r="L14" s="28">
        <f t="shared" si="2"/>
        <v>-7.654502825538067</v>
      </c>
    </row>
    <row r="15" spans="1:12" ht="15" customHeight="1">
      <c r="A15" s="118" t="s">
        <v>29</v>
      </c>
      <c r="B15" s="27" t="s">
        <v>63</v>
      </c>
      <c r="C15" s="29">
        <v>601.6408</v>
      </c>
      <c r="D15" s="29">
        <v>611.3411</v>
      </c>
      <c r="E15" s="88">
        <v>612.4434</v>
      </c>
      <c r="F15" s="88">
        <v>608.2547</v>
      </c>
      <c r="G15" s="88">
        <v>598.51024</v>
      </c>
      <c r="H15" s="29">
        <f t="shared" si="0"/>
        <v>608.42</v>
      </c>
      <c r="I15" s="29">
        <f t="shared" si="1"/>
        <v>1.6557377531251527</v>
      </c>
      <c r="J15" s="110">
        <v>691.12</v>
      </c>
      <c r="K15" s="110">
        <v>629.57</v>
      </c>
      <c r="L15" s="88">
        <f t="shared" si="2"/>
        <v>-8.905834008565805</v>
      </c>
    </row>
    <row r="16" spans="1:12" ht="15" customHeight="1">
      <c r="A16" s="117" t="s">
        <v>30</v>
      </c>
      <c r="B16" s="113">
        <v>756.472</v>
      </c>
      <c r="C16" s="113">
        <v>760.8817</v>
      </c>
      <c r="D16" s="113">
        <v>770.6914</v>
      </c>
      <c r="E16" s="92" t="s">
        <v>63</v>
      </c>
      <c r="F16" s="28">
        <v>773.8559</v>
      </c>
      <c r="G16" s="28">
        <v>745.9167799999999</v>
      </c>
      <c r="H16" s="113">
        <f t="shared" si="0"/>
        <v>765.4752500000001</v>
      </c>
      <c r="I16" s="113">
        <f t="shared" si="1"/>
        <v>2.6220713254366146</v>
      </c>
      <c r="J16" s="109">
        <v>832.2</v>
      </c>
      <c r="K16" s="109">
        <v>733.12</v>
      </c>
      <c r="L16" s="28">
        <f t="shared" si="2"/>
        <v>-11.905791876952666</v>
      </c>
    </row>
    <row r="17" spans="1:12" ht="15" customHeight="1">
      <c r="A17" s="118" t="s">
        <v>31</v>
      </c>
      <c r="B17" s="29">
        <v>640</v>
      </c>
      <c r="C17" s="29">
        <v>648</v>
      </c>
      <c r="D17" s="29">
        <v>658</v>
      </c>
      <c r="E17" s="88">
        <v>658</v>
      </c>
      <c r="F17" s="88">
        <v>657</v>
      </c>
      <c r="G17" s="88">
        <v>635.6</v>
      </c>
      <c r="H17" s="29">
        <f t="shared" si="0"/>
        <v>652.2</v>
      </c>
      <c r="I17" s="29">
        <f t="shared" si="1"/>
        <v>2.6117054751416013</v>
      </c>
      <c r="J17" s="110">
        <v>757.72</v>
      </c>
      <c r="K17" s="110">
        <v>628.63</v>
      </c>
      <c r="L17" s="88">
        <f t="shared" si="2"/>
        <v>-17.036636224462864</v>
      </c>
    </row>
    <row r="18" spans="1:12" ht="15" customHeight="1">
      <c r="A18" s="117" t="s">
        <v>32</v>
      </c>
      <c r="B18" s="113">
        <v>730</v>
      </c>
      <c r="C18" s="113">
        <v>730</v>
      </c>
      <c r="D18" s="113">
        <v>755</v>
      </c>
      <c r="E18" s="92" t="s">
        <v>63</v>
      </c>
      <c r="F18" s="28">
        <v>740</v>
      </c>
      <c r="G18" s="28">
        <v>735</v>
      </c>
      <c r="H18" s="113">
        <f t="shared" si="0"/>
        <v>738.75</v>
      </c>
      <c r="I18" s="113">
        <f t="shared" si="1"/>
        <v>0.5102040816326481</v>
      </c>
      <c r="J18" s="109">
        <v>798.16</v>
      </c>
      <c r="K18" s="109">
        <v>700.5</v>
      </c>
      <c r="L18" s="28">
        <f t="shared" si="2"/>
        <v>-12.235641976546052</v>
      </c>
    </row>
    <row r="19" spans="1:12" ht="15" customHeight="1">
      <c r="A19" s="118" t="s">
        <v>33</v>
      </c>
      <c r="B19" s="29">
        <v>680</v>
      </c>
      <c r="C19" s="29">
        <v>680</v>
      </c>
      <c r="D19" s="29">
        <v>680</v>
      </c>
      <c r="E19" s="88">
        <v>680</v>
      </c>
      <c r="F19" s="88">
        <v>680</v>
      </c>
      <c r="G19" s="88">
        <v>675</v>
      </c>
      <c r="H19" s="29">
        <f t="shared" si="0"/>
        <v>680</v>
      </c>
      <c r="I19" s="29">
        <f t="shared" si="1"/>
        <v>0.7407407407407307</v>
      </c>
      <c r="J19" s="110">
        <v>744.61</v>
      </c>
      <c r="K19" s="110">
        <v>643.68</v>
      </c>
      <c r="L19" s="88">
        <f t="shared" si="2"/>
        <v>-13.554746780193671</v>
      </c>
    </row>
    <row r="20" spans="1:12" ht="15" customHeight="1">
      <c r="A20" s="117" t="s">
        <v>34</v>
      </c>
      <c r="B20" s="113">
        <v>821.4726</v>
      </c>
      <c r="C20" s="113">
        <v>825.7805</v>
      </c>
      <c r="D20" s="113">
        <v>832.1233</v>
      </c>
      <c r="E20" s="92" t="s">
        <v>63</v>
      </c>
      <c r="F20" s="28">
        <v>823.9617</v>
      </c>
      <c r="G20" s="28">
        <v>817.38506</v>
      </c>
      <c r="H20" s="113">
        <f t="shared" si="0"/>
        <v>825.834525</v>
      </c>
      <c r="I20" s="113">
        <f t="shared" si="1"/>
        <v>1.0337190405706798</v>
      </c>
      <c r="J20" s="109">
        <v>793.65</v>
      </c>
      <c r="K20" s="109">
        <v>804.5</v>
      </c>
      <c r="L20" s="28">
        <f t="shared" si="2"/>
        <v>1.3671013671013643</v>
      </c>
    </row>
    <row r="21" spans="1:12" ht="15" customHeight="1">
      <c r="A21" s="118" t="s">
        <v>35</v>
      </c>
      <c r="B21" s="27" t="s">
        <v>63</v>
      </c>
      <c r="C21" s="29">
        <v>639.3398</v>
      </c>
      <c r="D21" s="29">
        <v>639.3398</v>
      </c>
      <c r="E21" s="88">
        <v>639.3398</v>
      </c>
      <c r="F21" s="88">
        <v>639.3398</v>
      </c>
      <c r="G21" s="88">
        <v>639.3398</v>
      </c>
      <c r="H21" s="29">
        <f t="shared" si="0"/>
        <v>639.3398</v>
      </c>
      <c r="I21" s="29">
        <f t="shared" si="1"/>
        <v>0</v>
      </c>
      <c r="J21" s="110">
        <v>718.08</v>
      </c>
      <c r="K21" s="110">
        <v>661.39</v>
      </c>
      <c r="L21" s="88">
        <f t="shared" si="2"/>
        <v>-7.89466354723708</v>
      </c>
    </row>
    <row r="22" spans="1:12" ht="15" customHeight="1">
      <c r="A22" s="117" t="s">
        <v>36</v>
      </c>
      <c r="B22" s="92" t="s">
        <v>63</v>
      </c>
      <c r="C22" s="113">
        <v>881.848</v>
      </c>
      <c r="D22" s="113">
        <v>881.848</v>
      </c>
      <c r="E22" s="28">
        <v>881.848</v>
      </c>
      <c r="F22" s="28">
        <v>881.848</v>
      </c>
      <c r="G22" s="28">
        <v>881.848</v>
      </c>
      <c r="H22" s="113">
        <f t="shared" si="0"/>
        <v>881.848</v>
      </c>
      <c r="I22" s="113">
        <f t="shared" si="1"/>
        <v>0</v>
      </c>
      <c r="J22" s="109">
        <v>960.58</v>
      </c>
      <c r="K22" s="130">
        <v>903.89</v>
      </c>
      <c r="L22" s="28">
        <f t="shared" si="2"/>
        <v>-5.90164275750068</v>
      </c>
    </row>
    <row r="23" spans="1:12" ht="15" customHeight="1">
      <c r="A23" s="119" t="s">
        <v>37</v>
      </c>
      <c r="B23" s="27"/>
      <c r="C23" s="88"/>
      <c r="D23" s="29"/>
      <c r="E23" s="88"/>
      <c r="F23" s="88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92" t="s">
        <v>63</v>
      </c>
      <c r="C24" s="28">
        <v>270.5069</v>
      </c>
      <c r="D24" s="113">
        <v>271.6092</v>
      </c>
      <c r="E24" s="28">
        <v>274.4752</v>
      </c>
      <c r="F24" s="28">
        <v>272.7115</v>
      </c>
      <c r="G24" s="28">
        <v>269.62504</v>
      </c>
      <c r="H24" s="28">
        <f t="shared" si="0"/>
        <v>272.3257</v>
      </c>
      <c r="I24" s="28">
        <f t="shared" si="1"/>
        <v>1.0016354564101215</v>
      </c>
      <c r="J24" s="111">
        <v>265.55</v>
      </c>
      <c r="K24" s="28">
        <v>281.81</v>
      </c>
      <c r="L24" s="113">
        <f>(K24/J24-1)*100</f>
        <v>6.123140651478054</v>
      </c>
    </row>
    <row r="25" spans="1:12" ht="15" customHeight="1">
      <c r="A25" s="118" t="s">
        <v>39</v>
      </c>
      <c r="B25" s="88">
        <v>324.4</v>
      </c>
      <c r="C25" s="88">
        <v>325.6</v>
      </c>
      <c r="D25" s="29">
        <v>325.9</v>
      </c>
      <c r="E25" s="88">
        <v>323.9</v>
      </c>
      <c r="F25" s="88">
        <v>330.6</v>
      </c>
      <c r="G25" s="88">
        <v>323.76000000000005</v>
      </c>
      <c r="H25" s="88">
        <f t="shared" si="0"/>
        <v>326.08000000000004</v>
      </c>
      <c r="I25" s="88">
        <f t="shared" si="1"/>
        <v>0.7165801828515006</v>
      </c>
      <c r="J25" s="107">
        <v>339.78</v>
      </c>
      <c r="K25" s="107">
        <v>333</v>
      </c>
      <c r="L25" s="88">
        <f>(K25/J25-1)*100</f>
        <v>-1.9954087939254683</v>
      </c>
    </row>
    <row r="26" spans="1:12" ht="15" customHeight="1">
      <c r="A26" s="117" t="s">
        <v>40</v>
      </c>
      <c r="B26" s="92" t="s">
        <v>63</v>
      </c>
      <c r="C26" s="28">
        <v>259.0428</v>
      </c>
      <c r="D26" s="113">
        <v>261.6884</v>
      </c>
      <c r="E26" s="28">
        <v>259.2633</v>
      </c>
      <c r="F26" s="28">
        <v>266.759</v>
      </c>
      <c r="G26" s="28">
        <v>256.97048</v>
      </c>
      <c r="H26" s="28">
        <f t="shared" si="0"/>
        <v>261.688375</v>
      </c>
      <c r="I26" s="28">
        <f t="shared" si="1"/>
        <v>1.8359676955890025</v>
      </c>
      <c r="J26" s="112">
        <v>260.68</v>
      </c>
      <c r="K26" s="129">
        <v>276.36</v>
      </c>
      <c r="L26" s="113">
        <f>(K26/J26-1)*100</f>
        <v>6.015037593984962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74</v>
      </c>
      <c r="B28" s="176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75</v>
      </c>
      <c r="B29" s="27" t="s">
        <v>64</v>
      </c>
      <c r="C29" s="88">
        <v>2459.2313</v>
      </c>
      <c r="D29" s="140">
        <v>2476.8680999999997</v>
      </c>
      <c r="E29" s="140">
        <v>2426.71345</v>
      </c>
      <c r="F29" s="140">
        <v>2391.4398499999998</v>
      </c>
      <c r="G29" s="140">
        <v>2446.33439</v>
      </c>
      <c r="H29" s="88">
        <f t="shared" si="0"/>
        <v>2438.563175</v>
      </c>
      <c r="I29" s="88">
        <f t="shared" si="1"/>
        <v>-0.31766773306899365</v>
      </c>
      <c r="J29" s="144">
        <v>2583.948671428571</v>
      </c>
      <c r="K29" s="144">
        <v>2783.6486880952375</v>
      </c>
      <c r="L29" s="144">
        <f>(K29/J29-1)*100</f>
        <v>7.728482336928932</v>
      </c>
    </row>
    <row r="30" spans="1:12" ht="15" customHeight="1">
      <c r="A30" s="135" t="s">
        <v>76</v>
      </c>
      <c r="B30" s="92" t="s">
        <v>63</v>
      </c>
      <c r="C30" s="28">
        <v>3135.49235</v>
      </c>
      <c r="D30" s="141">
        <v>3146.5153499999997</v>
      </c>
      <c r="E30" s="141">
        <v>3047.30835</v>
      </c>
      <c r="F30" s="141">
        <v>2934.8737499999997</v>
      </c>
      <c r="G30" s="141">
        <v>2982.316742</v>
      </c>
      <c r="H30" s="28">
        <f t="shared" si="0"/>
        <v>3066.04745</v>
      </c>
      <c r="I30" s="28">
        <f t="shared" si="1"/>
        <v>2.807572610273734</v>
      </c>
      <c r="J30" s="145">
        <v>3027.7294023809527</v>
      </c>
      <c r="K30" s="145">
        <v>3205.5198942857137</v>
      </c>
      <c r="L30" s="145">
        <f>(K30/J30-1)*100</f>
        <v>5.872073368410979</v>
      </c>
    </row>
    <row r="31" spans="1:12" ht="18">
      <c r="A31" s="139" t="s">
        <v>77</v>
      </c>
      <c r="B31" s="178" t="s">
        <v>64</v>
      </c>
      <c r="C31" s="142">
        <v>1851.3128499999998</v>
      </c>
      <c r="D31" s="142">
        <v>1878.3192</v>
      </c>
      <c r="E31" s="142">
        <v>1844.69905</v>
      </c>
      <c r="F31" s="142">
        <v>1801.7093499999999</v>
      </c>
      <c r="G31" s="142">
        <v>1972.45562</v>
      </c>
      <c r="H31" s="142">
        <f t="shared" si="0"/>
        <v>1844.0101124999999</v>
      </c>
      <c r="I31" s="142">
        <f t="shared" si="1"/>
        <v>-6.511959315971838</v>
      </c>
      <c r="J31" s="146">
        <v>1361.6554428571424</v>
      </c>
      <c r="K31" s="146">
        <v>1844.200390476191</v>
      </c>
      <c r="L31" s="146">
        <f>(K31/J31-1)*100</f>
        <v>35.438109556300915</v>
      </c>
    </row>
    <row r="32" spans="1:12" ht="18">
      <c r="A32" s="206" t="s">
        <v>55</v>
      </c>
      <c r="B32" s="207"/>
      <c r="C32" s="207"/>
      <c r="D32" s="207"/>
      <c r="E32" s="207"/>
      <c r="F32" s="207"/>
      <c r="G32" s="208"/>
      <c r="H32" s="208"/>
      <c r="I32" s="208"/>
      <c r="J32" s="208"/>
      <c r="K32" s="208"/>
      <c r="L32" s="208"/>
    </row>
    <row r="33" spans="1:12" ht="18">
      <c r="A33" s="191" t="s">
        <v>85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9:H22 H24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2019-06-03T16:55:21Z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