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<sst xmlns="http://schemas.openxmlformats.org/spreadsheetml/2006/main" count="178" uniqueCount="85">
  <si>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</si>
  <si>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</si>
  <si>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</si>
  <si>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</si>
  <si>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</si>
  <si>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</si>
  <si>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</si>
  <si>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</si>
  <si>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</si>
  <si>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</si>
  <si>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</si>
  <si>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</si>
  <si>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</si>
  <si>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</si>
  <si>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</si>
  <si>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</si>
  <si>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</si>
  <si>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</si>
  <si>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</si>
  <si>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</si>
  <si>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</si>
  <si>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</si>
  <si>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</si>
  <si>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</si>
  <si>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</si>
  <si>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</si>
  <si>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</si>
  <si>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</si>
  <si>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</si>
  <si>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</si>
  <si>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</si>
  <si>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</si>
  <si>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</si>
  <si>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</si>
  <si>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</si>
  <si>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</si>
  <si>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</si>
  <si>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</si>
  <si>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</si>
  <si>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</si>
  <si>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</si>
  <si>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</si>
  <si>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</si>
  <si>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</si>
  <si>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</si>
  <si>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</si>
  <si>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</si>
  <si>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</si>
  <si>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</si>
  <si>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</si>
  <si>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</si>
  <si>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</si>
  <si>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</si>
  <si>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</si>
  <si>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</si>
  <si>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</si>
  <si>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</si>
  <si>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</si>
  <si>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</si>
  <si>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</si>
  <si>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</si>
  <si>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</si>
  <si>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</si>
  <si>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</si>
  <si>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</si>
  <si>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</si>
  <si>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</si>
  <si>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</si>
  <si>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</si>
  <si>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</si>
  <si>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</si>
  <si>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</si>
  <si>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</si>
  <si>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</si>
  <si>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</si>
  <si>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</si>
  <si>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</si>
  <si>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</si>
  <si>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</si>
  <si>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</si>
  <si>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Mayo</t>
  </si>
  <si>
    <t>Junio 2019</t>
  </si>
  <si>
    <t>,</t>
  </si>
  <si>
    <t>Fuente: elaborado por Odepa con datos de los Mercados de Materias Primas y de Thomson Reuters.</t>
  </si>
  <si>
    <t>semana del 10 al 16 de junio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</si>
</sst>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8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80" t="s">
        <v>84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0" sqref="A10:F10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6" t="s">
        <v>47</v>
      </c>
      <c r="B10" s="186"/>
      <c r="C10" s="186"/>
      <c r="D10" s="187"/>
      <c r="E10" s="186"/>
      <c r="F10" s="186"/>
      <c r="G10" s="60"/>
      <c r="H10" s="59"/>
    </row>
    <row r="11" spans="1:8" ht="18">
      <c r="A11" s="188" t="s">
        <v>49</v>
      </c>
      <c r="B11" s="188"/>
      <c r="C11" s="188"/>
      <c r="D11" s="188"/>
      <c r="E11" s="188"/>
      <c r="F11" s="188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3" t="s">
        <v>43</v>
      </c>
      <c r="B13" s="183"/>
      <c r="C13" s="183"/>
      <c r="D13" s="184"/>
      <c r="E13" s="183"/>
      <c r="F13" s="183"/>
      <c r="G13" s="62"/>
      <c r="H13" s="59"/>
    </row>
    <row r="14" spans="1:8" ht="18">
      <c r="A14" s="181" t="s">
        <v>44</v>
      </c>
      <c r="B14" s="181"/>
      <c r="C14" s="181"/>
      <c r="D14" s="182"/>
      <c r="E14" s="181"/>
      <c r="F14" s="181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1" t="s">
        <v>77</v>
      </c>
      <c r="B18" s="181"/>
      <c r="C18" s="181"/>
      <c r="D18" s="182"/>
      <c r="E18" s="181"/>
      <c r="F18" s="181"/>
      <c r="G18" s="65"/>
      <c r="H18" s="59"/>
      <c r="I18" s="59"/>
      <c r="J18" s="59"/>
      <c r="K18" s="59"/>
      <c r="L18" s="59"/>
    </row>
    <row r="19" spans="1:12" ht="18">
      <c r="A19" s="183" t="s">
        <v>78</v>
      </c>
      <c r="B19" s="183"/>
      <c r="C19" s="183"/>
      <c r="D19" s="184"/>
      <c r="E19" s="183"/>
      <c r="F19" s="183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1" t="s">
        <v>45</v>
      </c>
      <c r="B22" s="181"/>
      <c r="C22" s="181"/>
      <c r="D22" s="182"/>
      <c r="E22" s="181"/>
      <c r="F22" s="181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5" t="s">
        <v>0</v>
      </c>
      <c r="B24" s="185"/>
      <c r="C24" s="185"/>
      <c r="D24" s="185"/>
      <c r="E24" s="185"/>
      <c r="F24" s="185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79" t="s">
        <v>48</v>
      </c>
      <c r="C36" s="179"/>
      <c r="D36" s="179"/>
    </row>
    <row r="37" spans="2:4" ht="18">
      <c r="B37" s="179" t="s">
        <v>57</v>
      </c>
      <c r="C37" s="179"/>
      <c r="D37" s="12"/>
    </row>
    <row r="38" spans="2:4" ht="18">
      <c r="B38" s="179" t="s">
        <v>58</v>
      </c>
      <c r="C38" s="179"/>
      <c r="D38" s="12"/>
    </row>
    <row r="39" spans="2:4" ht="18">
      <c r="B39" s="180" t="s">
        <v>46</v>
      </c>
      <c r="C39" s="180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81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80</v>
      </c>
      <c r="K3" s="194"/>
      <c r="L3" s="194"/>
      <c r="M3" s="4"/>
      <c r="N3" s="4"/>
      <c r="O3" s="4"/>
    </row>
    <row r="4" spans="1:15" ht="15.75">
      <c r="A4" s="190"/>
      <c r="B4" s="46">
        <v>10</v>
      </c>
      <c r="C4" s="46">
        <v>11</v>
      </c>
      <c r="D4" s="46">
        <v>12</v>
      </c>
      <c r="E4" s="46">
        <v>13</v>
      </c>
      <c r="F4" s="46">
        <v>14</v>
      </c>
      <c r="G4" s="58" t="s">
        <v>53</v>
      </c>
      <c r="H4" s="56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 t="s">
        <v>82</v>
      </c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246</v>
      </c>
      <c r="C6" s="96">
        <v>243</v>
      </c>
      <c r="D6" s="88">
        <v>243</v>
      </c>
      <c r="E6" s="88">
        <v>243</v>
      </c>
      <c r="F6" s="88">
        <v>244</v>
      </c>
      <c r="G6" s="88">
        <v>244</v>
      </c>
      <c r="H6" s="96">
        <f>AVERAGE(B6:F6)</f>
        <v>243.8</v>
      </c>
      <c r="I6" s="96">
        <f>(H6/G6-1)*100</f>
        <v>-0.08196721311475308</v>
      </c>
      <c r="J6" s="157">
        <v>264.0476</v>
      </c>
      <c r="K6" s="148">
        <v>219.5</v>
      </c>
      <c r="L6" s="96">
        <f>(K6/J6-1)*100</f>
        <v>-16.871049007830408</v>
      </c>
      <c r="M6" s="4"/>
      <c r="N6" s="4"/>
      <c r="O6" s="4"/>
    </row>
    <row r="7" spans="1:15" ht="15">
      <c r="A7" s="42" t="s">
        <v>51</v>
      </c>
      <c r="B7" s="92" t="s">
        <v>62</v>
      </c>
      <c r="C7" s="92" t="s">
        <v>62</v>
      </c>
      <c r="D7" s="92" t="s">
        <v>62</v>
      </c>
      <c r="E7" s="92" t="s">
        <v>62</v>
      </c>
      <c r="F7" s="92" t="s">
        <v>62</v>
      </c>
      <c r="G7" s="92" t="s">
        <v>62</v>
      </c>
      <c r="H7" s="92" t="s">
        <v>62</v>
      </c>
      <c r="I7" s="92" t="s">
        <v>62</v>
      </c>
      <c r="J7" s="170" t="s">
        <v>62</v>
      </c>
      <c r="K7" s="171" t="s">
        <v>62</v>
      </c>
      <c r="L7" s="92" t="s">
        <v>62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59"/>
      <c r="K8" s="149"/>
      <c r="L8" s="27"/>
      <c r="M8" s="4"/>
      <c r="N8" s="4"/>
      <c r="O8" s="4"/>
    </row>
    <row r="9" spans="1:15" ht="15">
      <c r="A9" s="42" t="s">
        <v>70</v>
      </c>
      <c r="B9" s="92" t="s">
        <v>62</v>
      </c>
      <c r="C9" s="92" t="s">
        <v>62</v>
      </c>
      <c r="D9" s="92" t="s">
        <v>62</v>
      </c>
      <c r="E9" s="92" t="s">
        <v>62</v>
      </c>
      <c r="F9" s="92" t="s">
        <v>62</v>
      </c>
      <c r="G9" s="92" t="s">
        <v>62</v>
      </c>
      <c r="H9" s="92" t="s">
        <v>62</v>
      </c>
      <c r="I9" s="92" t="s">
        <v>62</v>
      </c>
      <c r="J9" s="160" t="s">
        <v>62</v>
      </c>
      <c r="K9" s="171" t="s">
        <v>62</v>
      </c>
      <c r="L9" s="92" t="s">
        <v>62</v>
      </c>
      <c r="M9" s="4"/>
      <c r="N9" s="4"/>
      <c r="O9" s="4"/>
    </row>
    <row r="10" spans="1:15" ht="15">
      <c r="A10" s="50" t="s">
        <v>13</v>
      </c>
      <c r="B10" s="96">
        <v>225</v>
      </c>
      <c r="C10" s="96">
        <v>228.9</v>
      </c>
      <c r="D10" s="96">
        <v>231.9</v>
      </c>
      <c r="E10" s="96">
        <v>235.3</v>
      </c>
      <c r="F10" s="88">
        <v>236.4</v>
      </c>
      <c r="G10" s="29">
        <v>225.9</v>
      </c>
      <c r="H10" s="96">
        <f aca="true" t="shared" si="0" ref="H10:H24">AVERAGE(B10:F10)</f>
        <v>231.5</v>
      </c>
      <c r="I10" s="96">
        <f aca="true" t="shared" si="1" ref="I10:I24">(H10/G10-1)*100</f>
        <v>2.478972996901274</v>
      </c>
      <c r="J10" s="157">
        <v>225.7182</v>
      </c>
      <c r="K10" s="148">
        <v>206.9</v>
      </c>
      <c r="L10" s="96">
        <f>(K10/J10-1)*100</f>
        <v>-8.33703263626947</v>
      </c>
      <c r="M10" s="4"/>
      <c r="N10" s="4"/>
      <c r="O10" s="4"/>
    </row>
    <row r="11" spans="1:15" ht="15">
      <c r="A11" s="35" t="s">
        <v>14</v>
      </c>
      <c r="B11" s="28">
        <v>227</v>
      </c>
      <c r="C11" s="28">
        <v>230.5</v>
      </c>
      <c r="D11" s="28">
        <v>232.5</v>
      </c>
      <c r="E11" s="28">
        <v>234.5</v>
      </c>
      <c r="F11" s="28">
        <v>237.4</v>
      </c>
      <c r="G11" s="28">
        <v>230.76</v>
      </c>
      <c r="H11" s="28">
        <f t="shared" si="0"/>
        <v>232.38000000000002</v>
      </c>
      <c r="I11" s="28">
        <f t="shared" si="1"/>
        <v>0.7020280811232515</v>
      </c>
      <c r="J11" s="161">
        <v>260.65</v>
      </c>
      <c r="K11" s="150">
        <v>217.12</v>
      </c>
      <c r="L11" s="28">
        <f>(K11/J11-1)*100</f>
        <v>-16.700556301553803</v>
      </c>
      <c r="M11" s="4"/>
      <c r="N11" s="4"/>
      <c r="O11" s="4"/>
    </row>
    <row r="12" spans="1:15" ht="15">
      <c r="A12" s="47" t="s">
        <v>60</v>
      </c>
      <c r="B12" s="97" t="s">
        <v>62</v>
      </c>
      <c r="C12" s="97" t="s">
        <v>62</v>
      </c>
      <c r="D12" s="97" t="s">
        <v>62</v>
      </c>
      <c r="E12" s="97" t="s">
        <v>62</v>
      </c>
      <c r="F12" s="97" t="s">
        <v>62</v>
      </c>
      <c r="G12" s="97" t="s">
        <v>62</v>
      </c>
      <c r="H12" s="97" t="s">
        <v>62</v>
      </c>
      <c r="I12" s="97" t="s">
        <v>62</v>
      </c>
      <c r="J12" s="147" t="s">
        <v>63</v>
      </c>
      <c r="K12" s="169"/>
      <c r="L12" s="97" t="s">
        <v>63</v>
      </c>
      <c r="M12" s="4"/>
      <c r="N12" s="4"/>
      <c r="O12" s="4"/>
    </row>
    <row r="13" spans="1:15" ht="15">
      <c r="A13" s="52" t="s">
        <v>61</v>
      </c>
      <c r="B13" s="172">
        <v>234.42672</v>
      </c>
      <c r="C13" s="89">
        <v>236.0802</v>
      </c>
      <c r="D13" s="172">
        <v>238.00925999999998</v>
      </c>
      <c r="E13" s="172">
        <v>240.03018</v>
      </c>
      <c r="F13" s="89">
        <v>242.9697</v>
      </c>
      <c r="G13" s="124">
        <v>235.179972</v>
      </c>
      <c r="H13" s="172">
        <f t="shared" si="0"/>
        <v>238.30321199999997</v>
      </c>
      <c r="I13" s="172">
        <f t="shared" si="1"/>
        <v>1.3280212483399723</v>
      </c>
      <c r="J13" s="163">
        <v>270.2145409090909</v>
      </c>
      <c r="K13" s="151">
        <v>219.58715454545455</v>
      </c>
      <c r="L13" s="89">
        <f>(K13/J13-1)*100</f>
        <v>-18.735996291431654</v>
      </c>
      <c r="M13" s="4"/>
      <c r="N13" s="4"/>
      <c r="O13" s="4"/>
    </row>
    <row r="14" spans="1:15" ht="15">
      <c r="A14" s="36" t="s">
        <v>15</v>
      </c>
      <c r="B14" s="173">
        <v>223.40352</v>
      </c>
      <c r="C14" s="175">
        <v>225.057</v>
      </c>
      <c r="D14" s="173">
        <v>226.98605999999998</v>
      </c>
      <c r="E14" s="173">
        <v>229.00698</v>
      </c>
      <c r="F14" s="90">
        <v>231.9465</v>
      </c>
      <c r="G14" s="90">
        <v>224.156772</v>
      </c>
      <c r="H14" s="173">
        <f t="shared" si="0"/>
        <v>227.280012</v>
      </c>
      <c r="I14" s="173">
        <f t="shared" si="1"/>
        <v>1.3933284157036319</v>
      </c>
      <c r="J14" s="162">
        <v>253.26219545454543</v>
      </c>
      <c r="K14" s="152">
        <v>210.98571818181824</v>
      </c>
      <c r="L14" s="90">
        <f>(K14/J14-1)*100</f>
        <v>-16.69277058775036</v>
      </c>
      <c r="M14" s="4"/>
      <c r="N14" s="4"/>
      <c r="O14" s="4"/>
    </row>
    <row r="15" spans="1:15" ht="15">
      <c r="A15" s="37" t="s">
        <v>42</v>
      </c>
      <c r="B15" s="172">
        <v>217.89192</v>
      </c>
      <c r="C15" s="89">
        <v>219.5454</v>
      </c>
      <c r="D15" s="172">
        <v>221.47446</v>
      </c>
      <c r="E15" s="172">
        <v>223.49537999999998</v>
      </c>
      <c r="F15" s="89">
        <v>226.4349</v>
      </c>
      <c r="G15" s="89">
        <v>218.645172</v>
      </c>
      <c r="H15" s="172">
        <f t="shared" si="0"/>
        <v>221.76841199999998</v>
      </c>
      <c r="I15" s="172">
        <f t="shared" si="1"/>
        <v>1.4284513906394292</v>
      </c>
      <c r="J15" s="163">
        <v>245.91339545454545</v>
      </c>
      <c r="K15" s="151">
        <v>206.55973636363632</v>
      </c>
      <c r="L15" s="89">
        <f>(K15/J15-1)*100</f>
        <v>-16.003056286611784</v>
      </c>
      <c r="M15" s="4"/>
      <c r="N15" s="4"/>
      <c r="O15" s="4"/>
    </row>
    <row r="16" spans="1:15" ht="15">
      <c r="A16" s="38" t="s">
        <v>64</v>
      </c>
      <c r="B16" s="96">
        <v>248.022</v>
      </c>
      <c r="C16" s="96">
        <v>248.022</v>
      </c>
      <c r="D16" s="88">
        <v>248.022</v>
      </c>
      <c r="E16" s="88">
        <v>248.022</v>
      </c>
      <c r="F16" s="88">
        <v>248.022</v>
      </c>
      <c r="G16" s="88">
        <v>234.50021999999998</v>
      </c>
      <c r="H16" s="96">
        <f t="shared" si="0"/>
        <v>248.022</v>
      </c>
      <c r="I16" s="96">
        <f t="shared" si="1"/>
        <v>5.766212074342625</v>
      </c>
      <c r="J16" s="157">
        <v>271.44</v>
      </c>
      <c r="K16" s="148">
        <v>221.27</v>
      </c>
      <c r="L16" s="88">
        <f>(K16/J16-1)*100</f>
        <v>-18.482905982905983</v>
      </c>
      <c r="M16" s="4"/>
      <c r="N16" s="4"/>
      <c r="O16" s="4"/>
    </row>
    <row r="17" spans="1:15" ht="15.75">
      <c r="A17" s="39" t="s">
        <v>16</v>
      </c>
      <c r="B17" s="92"/>
      <c r="C17" s="28"/>
      <c r="D17" s="28"/>
      <c r="E17" s="28"/>
      <c r="F17" s="92"/>
      <c r="G17" s="28"/>
      <c r="H17" s="28"/>
      <c r="I17" s="28"/>
      <c r="J17" s="158"/>
      <c r="K17" s="153"/>
      <c r="L17" s="45"/>
      <c r="M17" s="4"/>
      <c r="N17" s="4"/>
      <c r="O17" s="4"/>
    </row>
    <row r="18" spans="1:15" ht="15">
      <c r="A18" s="40" t="s">
        <v>59</v>
      </c>
      <c r="B18" s="143" t="s">
        <v>63</v>
      </c>
      <c r="C18" s="143" t="s">
        <v>63</v>
      </c>
      <c r="D18" s="143" t="s">
        <v>63</v>
      </c>
      <c r="E18" s="143" t="s">
        <v>63</v>
      </c>
      <c r="F18" s="143" t="s">
        <v>63</v>
      </c>
      <c r="G18" s="143" t="s">
        <v>63</v>
      </c>
      <c r="H18" s="143" t="s">
        <v>63</v>
      </c>
      <c r="I18" s="143" t="s">
        <v>63</v>
      </c>
      <c r="J18" s="157" t="s">
        <v>63</v>
      </c>
      <c r="K18" s="114" t="s">
        <v>63</v>
      </c>
      <c r="L18" s="27" t="s">
        <v>63</v>
      </c>
      <c r="M18" s="4"/>
      <c r="N18" s="4"/>
      <c r="O18" s="4"/>
    </row>
    <row r="19" spans="1:15" ht="15.75">
      <c r="A19" s="70" t="s">
        <v>10</v>
      </c>
      <c r="B19" s="28"/>
      <c r="C19" s="28"/>
      <c r="D19" s="28"/>
      <c r="E19" s="28"/>
      <c r="F19" s="92"/>
      <c r="G19" s="92"/>
      <c r="H19" s="92"/>
      <c r="I19" s="92"/>
      <c r="J19" s="160"/>
      <c r="K19" s="154"/>
      <c r="L19" s="45"/>
      <c r="M19" s="4"/>
      <c r="N19" s="4"/>
      <c r="O19" s="4"/>
    </row>
    <row r="20" spans="1:15" ht="15">
      <c r="A20" s="38" t="s">
        <v>17</v>
      </c>
      <c r="B20" s="96">
        <v>174</v>
      </c>
      <c r="C20" s="96">
        <v>179</v>
      </c>
      <c r="D20" s="96">
        <v>180</v>
      </c>
      <c r="E20" s="88">
        <v>186</v>
      </c>
      <c r="F20" s="88">
        <v>190</v>
      </c>
      <c r="G20" s="88">
        <v>175.6</v>
      </c>
      <c r="H20" s="177">
        <f t="shared" si="0"/>
        <v>181.8</v>
      </c>
      <c r="I20" s="177">
        <f t="shared" si="1"/>
        <v>3.530751708428248</v>
      </c>
      <c r="J20" s="165">
        <v>191</v>
      </c>
      <c r="K20" s="155">
        <v>164.77</v>
      </c>
      <c r="L20" s="96">
        <f>(K20/J20-1)*100</f>
        <v>-13.732984293193716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113"/>
      <c r="I21" s="113"/>
      <c r="J21" s="161"/>
      <c r="K21" s="150"/>
      <c r="L21" s="28"/>
      <c r="M21" s="4"/>
      <c r="N21" s="4"/>
      <c r="O21" s="4"/>
    </row>
    <row r="22" spans="1:15" ht="15">
      <c r="A22" s="72" t="s">
        <v>18</v>
      </c>
      <c r="B22" s="96">
        <v>191.44</v>
      </c>
      <c r="C22" s="96">
        <v>196.95</v>
      </c>
      <c r="D22" s="96">
        <v>197.84</v>
      </c>
      <c r="E22" s="96">
        <v>202.56</v>
      </c>
      <c r="F22" s="88">
        <v>206.89</v>
      </c>
      <c r="G22" s="105">
        <v>192.68200000000002</v>
      </c>
      <c r="H22" s="177">
        <f t="shared" si="0"/>
        <v>199.136</v>
      </c>
      <c r="I22" s="177">
        <f t="shared" si="1"/>
        <v>3.3495604156070558</v>
      </c>
      <c r="J22" s="165">
        <v>197.1382</v>
      </c>
      <c r="K22" s="155">
        <v>177.81</v>
      </c>
      <c r="L22" s="96">
        <f>(K22/J22-1)*100</f>
        <v>-9.804391031266391</v>
      </c>
      <c r="M22" s="4"/>
      <c r="N22" s="4"/>
      <c r="O22" s="4"/>
    </row>
    <row r="23" spans="1:15" ht="15">
      <c r="A23" s="74" t="s">
        <v>19</v>
      </c>
      <c r="B23" s="28">
        <v>190.44</v>
      </c>
      <c r="C23" s="28">
        <v>195.95</v>
      </c>
      <c r="D23" s="28">
        <v>196.84</v>
      </c>
      <c r="E23" s="28">
        <v>201.56</v>
      </c>
      <c r="F23" s="28">
        <v>205.89</v>
      </c>
      <c r="G23" s="106">
        <v>191.68200000000002</v>
      </c>
      <c r="H23" s="113">
        <f t="shared" si="0"/>
        <v>198.136</v>
      </c>
      <c r="I23" s="113">
        <f t="shared" si="1"/>
        <v>3.367034985027284</v>
      </c>
      <c r="J23" s="166">
        <v>196.1382</v>
      </c>
      <c r="K23" s="156">
        <v>176.81</v>
      </c>
      <c r="L23" s="28">
        <f>(K23/J23-1)*100</f>
        <v>-9.854378188440604</v>
      </c>
      <c r="M23" s="4"/>
      <c r="N23" s="4"/>
      <c r="O23" s="4"/>
    </row>
    <row r="24" spans="1:15" ht="15">
      <c r="A24" s="71" t="s">
        <v>65</v>
      </c>
      <c r="B24" s="96">
        <v>259.4842942556306</v>
      </c>
      <c r="C24" s="96">
        <v>255.18527663627222</v>
      </c>
      <c r="D24" s="96">
        <v>258.8229069295755</v>
      </c>
      <c r="E24" s="96">
        <v>256.8387449514101</v>
      </c>
      <c r="F24" s="88">
        <v>256.6182825093917</v>
      </c>
      <c r="G24" s="107">
        <v>257.85287218469455</v>
      </c>
      <c r="H24" s="177">
        <f t="shared" si="0"/>
        <v>257.38990105645604</v>
      </c>
      <c r="I24" s="177">
        <f t="shared" si="1"/>
        <v>-0.17954856361145355</v>
      </c>
      <c r="J24" s="164">
        <v>257.7456472697129</v>
      </c>
      <c r="K24" s="167">
        <v>242.81933784305963</v>
      </c>
      <c r="L24" s="96">
        <f>(K24/J24-1)*100</f>
        <v>-5.791100484049661</v>
      </c>
      <c r="M24" s="4"/>
      <c r="N24" s="4"/>
      <c r="O24" s="4"/>
    </row>
    <row r="25" spans="1:15" ht="15.75">
      <c r="A25" s="75" t="s">
        <v>71</v>
      </c>
      <c r="B25" s="91"/>
      <c r="C25" s="92"/>
      <c r="D25" s="28"/>
      <c r="E25" s="28"/>
      <c r="F25" s="92"/>
      <c r="G25" s="91"/>
      <c r="H25" s="91"/>
      <c r="I25" s="91"/>
      <c r="J25" s="161"/>
      <c r="K25" s="150"/>
      <c r="L25" s="28"/>
      <c r="M25" s="4"/>
      <c r="N25" s="4"/>
      <c r="O25" s="4"/>
    </row>
    <row r="26" spans="1:15" ht="15">
      <c r="A26" s="71" t="s">
        <v>20</v>
      </c>
      <c r="B26" s="107">
        <v>415</v>
      </c>
      <c r="C26" s="107">
        <v>415</v>
      </c>
      <c r="D26" s="107">
        <v>415</v>
      </c>
      <c r="E26" s="107">
        <v>417</v>
      </c>
      <c r="F26" s="107">
        <v>417</v>
      </c>
      <c r="G26" s="107">
        <v>410.2</v>
      </c>
      <c r="H26" s="107">
        <f>AVERAGE(B26:F26)</f>
        <v>415.8</v>
      </c>
      <c r="I26" s="96">
        <f aca="true" t="shared" si="2" ref="I26:I31">(H26/G26-1)*100</f>
        <v>1.3651877133105783</v>
      </c>
      <c r="J26" s="164">
        <v>451.8261</v>
      </c>
      <c r="K26" s="167">
        <v>408.96</v>
      </c>
      <c r="L26" s="96">
        <f aca="true" t="shared" si="3" ref="L26:L31">(K26/J26-1)*100</f>
        <v>-9.487300534431286</v>
      </c>
      <c r="M26" s="4"/>
      <c r="N26" s="4"/>
      <c r="O26" s="4"/>
    </row>
    <row r="27" spans="1:12" ht="15">
      <c r="A27" s="73" t="s">
        <v>21</v>
      </c>
      <c r="B27" s="91">
        <v>411</v>
      </c>
      <c r="C27" s="91">
        <v>411</v>
      </c>
      <c r="D27" s="91">
        <v>411</v>
      </c>
      <c r="E27" s="91">
        <v>413</v>
      </c>
      <c r="F27" s="91">
        <v>413</v>
      </c>
      <c r="G27" s="91">
        <v>406.8</v>
      </c>
      <c r="H27" s="91">
        <f>AVERAGE(B27:F27)</f>
        <v>411.8</v>
      </c>
      <c r="I27" s="28">
        <f t="shared" si="2"/>
        <v>1.2291052114060896</v>
      </c>
      <c r="J27" s="161">
        <v>448.6087</v>
      </c>
      <c r="K27" s="150">
        <v>405.7</v>
      </c>
      <c r="L27" s="28">
        <f t="shared" si="3"/>
        <v>-9.564839023407256</v>
      </c>
    </row>
    <row r="28" spans="1:12" ht="15">
      <c r="A28" s="71" t="s">
        <v>22</v>
      </c>
      <c r="B28" s="107">
        <v>410</v>
      </c>
      <c r="C28" s="107">
        <v>410</v>
      </c>
      <c r="D28" s="107">
        <v>410</v>
      </c>
      <c r="E28" s="107">
        <v>412</v>
      </c>
      <c r="F28" s="107">
        <v>412</v>
      </c>
      <c r="G28" s="107">
        <v>405.8</v>
      </c>
      <c r="H28" s="107">
        <f>AVERAGE(B28:F28)</f>
        <v>410.8</v>
      </c>
      <c r="I28" s="107">
        <f t="shared" si="2"/>
        <v>1.232134056185319</v>
      </c>
      <c r="J28" s="164">
        <v>443.9565</v>
      </c>
      <c r="K28" s="167">
        <v>404.7</v>
      </c>
      <c r="L28" s="107">
        <f t="shared" si="3"/>
        <v>-8.842420372266202</v>
      </c>
    </row>
    <row r="29" spans="1:12" ht="15.75">
      <c r="A29" s="75" t="s">
        <v>72</v>
      </c>
      <c r="B29" s="28"/>
      <c r="C29" s="92"/>
      <c r="D29" s="92"/>
      <c r="E29" s="91"/>
      <c r="F29" s="91"/>
      <c r="G29" s="91"/>
      <c r="H29" s="91"/>
      <c r="I29" s="91"/>
      <c r="J29" s="161"/>
      <c r="K29" s="150"/>
      <c r="L29" s="91"/>
    </row>
    <row r="30" spans="1:12" ht="15">
      <c r="A30" s="71" t="s">
        <v>66</v>
      </c>
      <c r="B30" s="107">
        <v>355</v>
      </c>
      <c r="C30" s="107">
        <v>355</v>
      </c>
      <c r="D30" s="107">
        <v>355</v>
      </c>
      <c r="E30" s="107">
        <v>347.5</v>
      </c>
      <c r="F30" s="107">
        <v>347.5</v>
      </c>
      <c r="G30" s="107">
        <v>352</v>
      </c>
      <c r="H30" s="107">
        <f>AVERAGE(B30:F30)</f>
        <v>352</v>
      </c>
      <c r="I30" s="107">
        <f t="shared" si="2"/>
        <v>0</v>
      </c>
      <c r="J30" s="164">
        <v>456.19565217391306</v>
      </c>
      <c r="K30" s="167">
        <v>358.2608695652174</v>
      </c>
      <c r="L30" s="107">
        <f t="shared" si="3"/>
        <v>-21.467715034548497</v>
      </c>
    </row>
    <row r="31" spans="1:12" ht="15">
      <c r="A31" s="94" t="s">
        <v>67</v>
      </c>
      <c r="B31" s="84">
        <v>347.5</v>
      </c>
      <c r="C31" s="84">
        <v>347.5</v>
      </c>
      <c r="D31" s="84">
        <v>347.5</v>
      </c>
      <c r="E31" s="84">
        <v>347.5</v>
      </c>
      <c r="F31" s="84">
        <v>347.5</v>
      </c>
      <c r="G31" s="84">
        <v>346</v>
      </c>
      <c r="H31" s="125">
        <f>AVERAGE(B31:F31)</f>
        <v>347.5</v>
      </c>
      <c r="I31" s="84">
        <f t="shared" si="2"/>
        <v>0.43352601156070314</v>
      </c>
      <c r="J31" s="131">
        <v>445.2826086956522</v>
      </c>
      <c r="K31" s="168">
        <v>350.2173913043478</v>
      </c>
      <c r="L31" s="84">
        <f t="shared" si="3"/>
        <v>-21.34941170726945</v>
      </c>
    </row>
    <row r="32" spans="1:12" ht="15.75" customHeight="1">
      <c r="A32" s="195" t="s">
        <v>83</v>
      </c>
      <c r="B32" s="195"/>
      <c r="C32" s="195"/>
      <c r="D32" s="195"/>
      <c r="E32" s="86"/>
      <c r="F32" s="86"/>
      <c r="G32" s="196" t="s">
        <v>0</v>
      </c>
      <c r="H32" s="196"/>
      <c r="I32" s="196"/>
      <c r="J32" s="87"/>
      <c r="K32" s="87"/>
      <c r="L32" s="87"/>
    </row>
    <row r="33" spans="1:12" ht="15">
      <c r="A33" s="189" t="s">
        <v>79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6 H25 H20:I24 H16 H10" formulaRange="1" unlockedFormula="1"/>
    <ignoredError sqref="K25 L20:L26 L6:L10 I26:I31 I25 I6 I10 I16" unlockedFormula="1"/>
    <ignoredError sqref="H11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81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8"/>
      <c r="H4" s="199"/>
      <c r="I4" s="197"/>
      <c r="J4" s="201" t="s">
        <v>80</v>
      </c>
      <c r="K4" s="202"/>
      <c r="L4" s="203"/>
    </row>
    <row r="5" spans="1:12" ht="15" customHeight="1">
      <c r="A5" s="200"/>
      <c r="B5" s="116">
        <v>10</v>
      </c>
      <c r="C5" s="116">
        <v>11</v>
      </c>
      <c r="D5" s="116">
        <v>12</v>
      </c>
      <c r="E5" s="116">
        <v>13</v>
      </c>
      <c r="F5" s="116">
        <v>14</v>
      </c>
      <c r="G5" s="54" t="s">
        <v>53</v>
      </c>
      <c r="H5" s="57" t="s">
        <v>54</v>
      </c>
      <c r="I5" s="44" t="s">
        <v>9</v>
      </c>
      <c r="J5" s="24">
        <v>2018</v>
      </c>
      <c r="K5" s="24">
        <v>2019</v>
      </c>
      <c r="L5" s="44" t="s">
        <v>55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2" t="s">
        <v>24</v>
      </c>
      <c r="B8" s="28">
        <v>203.2373</v>
      </c>
      <c r="C8" s="28">
        <v>209.2655</v>
      </c>
      <c r="D8" s="113">
        <v>207.0265</v>
      </c>
      <c r="E8" s="28">
        <v>209.7822</v>
      </c>
      <c r="F8" s="28">
        <v>208.5766</v>
      </c>
      <c r="G8" s="28">
        <v>206.30306000000002</v>
      </c>
      <c r="H8" s="28">
        <f>AVERAGE(B8:F8)</f>
        <v>207.57761999999997</v>
      </c>
      <c r="I8" s="28">
        <f>(H8/G8-1)*100</f>
        <v>0.6178095467900269</v>
      </c>
      <c r="J8" s="126">
        <v>163.224</v>
      </c>
      <c r="K8" s="127">
        <v>208.08</v>
      </c>
      <c r="L8" s="28">
        <f>(K8/J8-1)*100</f>
        <v>27.481252756947526</v>
      </c>
    </row>
    <row r="9" spans="1:12" ht="15" customHeight="1">
      <c r="A9" s="34" t="s">
        <v>25</v>
      </c>
      <c r="B9" s="88">
        <v>339</v>
      </c>
      <c r="C9" s="88">
        <v>339</v>
      </c>
      <c r="D9" s="29">
        <v>345</v>
      </c>
      <c r="E9" s="88">
        <v>347</v>
      </c>
      <c r="F9" s="88">
        <v>351</v>
      </c>
      <c r="G9" s="88">
        <v>343.8</v>
      </c>
      <c r="H9" s="88">
        <f>AVERAGE(B9:F9)</f>
        <v>344.2</v>
      </c>
      <c r="I9" s="88">
        <f>(H9/G9-1)*100</f>
        <v>0.11634671320535084</v>
      </c>
      <c r="J9" s="128">
        <v>414.3333</v>
      </c>
      <c r="K9" s="128">
        <v>320.41</v>
      </c>
      <c r="L9" s="88">
        <f>(K9/J9-1)*100</f>
        <v>-22.66853762417841</v>
      </c>
    </row>
    <row r="10" spans="1:12" ht="15" customHeight="1">
      <c r="A10" s="51" t="s">
        <v>26</v>
      </c>
      <c r="B10" s="28">
        <v>315.4472</v>
      </c>
      <c r="C10" s="28">
        <v>315.7228</v>
      </c>
      <c r="D10" s="113">
        <v>322.6123</v>
      </c>
      <c r="E10" s="28">
        <v>326.2867</v>
      </c>
      <c r="F10" s="28">
        <v>329.5018</v>
      </c>
      <c r="G10" s="28">
        <v>320.07698</v>
      </c>
      <c r="H10" s="28">
        <f aca="true" t="shared" si="0" ref="H10:H31">AVERAGE(B10:F10)</f>
        <v>321.91416</v>
      </c>
      <c r="I10" s="28">
        <f aca="true" t="shared" si="1" ref="I10:I31">(H10/G10-1)*100</f>
        <v>0.5739806717746321</v>
      </c>
      <c r="J10" s="127">
        <v>374.9308</v>
      </c>
      <c r="K10" s="127">
        <v>305.71</v>
      </c>
      <c r="L10" s="28">
        <f>(K10/J10-1)*100</f>
        <v>-18.462286907343973</v>
      </c>
    </row>
    <row r="11" spans="1:12" ht="15" customHeight="1">
      <c r="A11" s="34" t="s">
        <v>50</v>
      </c>
      <c r="B11" s="88">
        <v>342.52977536559627</v>
      </c>
      <c r="C11" s="88">
        <v>343.2554634513941</v>
      </c>
      <c r="D11" s="29">
        <v>344.45113687697636</v>
      </c>
      <c r="E11" s="88">
        <v>342.5891181988743</v>
      </c>
      <c r="F11" s="88">
        <v>341.4652454586398</v>
      </c>
      <c r="G11" s="88">
        <v>337.54596539186673</v>
      </c>
      <c r="H11" s="88">
        <f t="shared" si="0"/>
        <v>342.8581478702962</v>
      </c>
      <c r="I11" s="88">
        <f t="shared" si="1"/>
        <v>1.5737656565565583</v>
      </c>
      <c r="J11" s="128">
        <v>532.0809523809525</v>
      </c>
      <c r="K11" s="128">
        <v>328.4981887785176</v>
      </c>
      <c r="L11" s="88">
        <f>(K11/J11-1)*100</f>
        <v>-38.261614645561735</v>
      </c>
    </row>
    <row r="12" spans="1:12" s="13" customFormat="1" ht="15" customHeight="1">
      <c r="A12" s="117" t="s">
        <v>56</v>
      </c>
      <c r="B12" s="92" t="s">
        <v>63</v>
      </c>
      <c r="C12" s="92" t="s">
        <v>63</v>
      </c>
      <c r="D12" s="92" t="s">
        <v>63</v>
      </c>
      <c r="E12" s="92" t="s">
        <v>63</v>
      </c>
      <c r="F12" s="92" t="s">
        <v>63</v>
      </c>
      <c r="G12" s="92" t="s">
        <v>63</v>
      </c>
      <c r="H12" s="92" t="s">
        <v>63</v>
      </c>
      <c r="I12" s="92" t="s">
        <v>63</v>
      </c>
      <c r="J12" s="174" t="s">
        <v>63</v>
      </c>
      <c r="K12" s="92" t="s">
        <v>63</v>
      </c>
      <c r="L12" s="92" t="s">
        <v>63</v>
      </c>
    </row>
    <row r="13" spans="1:12" ht="15" customHeight="1">
      <c r="A13" s="53" t="s">
        <v>27</v>
      </c>
      <c r="B13" s="88">
        <v>132</v>
      </c>
      <c r="C13" s="88">
        <v>132</v>
      </c>
      <c r="D13" s="29">
        <v>132</v>
      </c>
      <c r="E13" s="29">
        <v>132</v>
      </c>
      <c r="F13" s="88">
        <v>140</v>
      </c>
      <c r="G13" s="88">
        <v>132</v>
      </c>
      <c r="H13" s="29">
        <f t="shared" si="0"/>
        <v>133.6</v>
      </c>
      <c r="I13" s="29">
        <f t="shared" si="1"/>
        <v>1.2121212121211977</v>
      </c>
      <c r="J13" s="108">
        <v>150</v>
      </c>
      <c r="K13" s="108">
        <v>130.91</v>
      </c>
      <c r="L13" s="88">
        <f aca="true" t="shared" si="2" ref="L13:L22">(K13/J13-1)*100</f>
        <v>-12.726666666666663</v>
      </c>
    </row>
    <row r="14" spans="1:12" ht="15" customHeight="1">
      <c r="A14" s="117" t="s">
        <v>28</v>
      </c>
      <c r="B14" s="28">
        <v>603.625</v>
      </c>
      <c r="C14" s="28">
        <v>600.0976</v>
      </c>
      <c r="D14" s="113">
        <v>607.5933</v>
      </c>
      <c r="E14" s="113">
        <v>617.7345</v>
      </c>
      <c r="F14" s="28">
        <v>608.6956</v>
      </c>
      <c r="G14" s="28">
        <v>604.90364</v>
      </c>
      <c r="H14" s="113">
        <f t="shared" si="0"/>
        <v>607.5492</v>
      </c>
      <c r="I14" s="113">
        <f t="shared" si="1"/>
        <v>0.4373523029221671</v>
      </c>
      <c r="J14" s="109">
        <v>658.3897</v>
      </c>
      <c r="K14" s="109">
        <v>589.1</v>
      </c>
      <c r="L14" s="28">
        <f t="shared" si="2"/>
        <v>-10.524116643987579</v>
      </c>
    </row>
    <row r="15" spans="1:12" ht="15" customHeight="1">
      <c r="A15" s="118" t="s">
        <v>29</v>
      </c>
      <c r="B15" s="88">
        <v>603.625</v>
      </c>
      <c r="C15" s="88">
        <v>600.0976</v>
      </c>
      <c r="D15" s="29">
        <v>607.5933</v>
      </c>
      <c r="E15" s="29">
        <v>617.7345</v>
      </c>
      <c r="F15" s="88">
        <v>608.6956</v>
      </c>
      <c r="G15" s="88">
        <v>604.90364</v>
      </c>
      <c r="H15" s="29">
        <f t="shared" si="0"/>
        <v>607.5492</v>
      </c>
      <c r="I15" s="29">
        <f t="shared" si="1"/>
        <v>0.4373523029221671</v>
      </c>
      <c r="J15" s="110">
        <v>683.5725</v>
      </c>
      <c r="K15" s="110">
        <v>597.79</v>
      </c>
      <c r="L15" s="88">
        <f t="shared" si="2"/>
        <v>-12.549144384831168</v>
      </c>
    </row>
    <row r="16" spans="1:12" ht="15" customHeight="1">
      <c r="A16" s="117" t="s">
        <v>30</v>
      </c>
      <c r="B16" s="28">
        <v>748.2145</v>
      </c>
      <c r="C16" s="28">
        <v>741.0341</v>
      </c>
      <c r="D16" s="113">
        <v>731.1267</v>
      </c>
      <c r="E16" s="113">
        <v>734.0486</v>
      </c>
      <c r="F16" s="28">
        <v>738.944</v>
      </c>
      <c r="G16" s="28">
        <v>755.0944000000001</v>
      </c>
      <c r="H16" s="113">
        <f t="shared" si="0"/>
        <v>738.6735799999999</v>
      </c>
      <c r="I16" s="113">
        <f t="shared" si="1"/>
        <v>-2.174671140456097</v>
      </c>
      <c r="J16" s="109">
        <v>793.5352</v>
      </c>
      <c r="K16" s="109">
        <v>742.06</v>
      </c>
      <c r="L16" s="28">
        <f t="shared" si="2"/>
        <v>-6.486819992358262</v>
      </c>
    </row>
    <row r="17" spans="1:12" ht="15" customHeight="1">
      <c r="A17" s="118" t="s">
        <v>31</v>
      </c>
      <c r="B17" s="88">
        <v>644</v>
      </c>
      <c r="C17" s="88">
        <v>640</v>
      </c>
      <c r="D17" s="29">
        <v>645</v>
      </c>
      <c r="E17" s="29">
        <v>645</v>
      </c>
      <c r="F17" s="88">
        <v>636</v>
      </c>
      <c r="G17" s="88">
        <v>650.2</v>
      </c>
      <c r="H17" s="29">
        <f t="shared" si="0"/>
        <v>642</v>
      </c>
      <c r="I17" s="29">
        <f t="shared" si="1"/>
        <v>-1.261150415256851</v>
      </c>
      <c r="J17" s="110">
        <v>717.9048</v>
      </c>
      <c r="K17" s="110">
        <v>637.41</v>
      </c>
      <c r="L17" s="88">
        <f t="shared" si="2"/>
        <v>-11.21246159657938</v>
      </c>
    </row>
    <row r="18" spans="1:12" ht="15" customHeight="1">
      <c r="A18" s="117" t="s">
        <v>32</v>
      </c>
      <c r="B18" s="28">
        <v>730</v>
      </c>
      <c r="C18" s="28">
        <v>725</v>
      </c>
      <c r="D18" s="113">
        <v>730</v>
      </c>
      <c r="E18" s="113">
        <v>730</v>
      </c>
      <c r="F18" s="28">
        <v>735</v>
      </c>
      <c r="G18" s="28">
        <v>735.5</v>
      </c>
      <c r="H18" s="113">
        <f t="shared" si="0"/>
        <v>730</v>
      </c>
      <c r="I18" s="113">
        <f t="shared" si="1"/>
        <v>-0.7477906186267869</v>
      </c>
      <c r="J18" s="109">
        <v>780.75</v>
      </c>
      <c r="K18" s="109">
        <v>726.07</v>
      </c>
      <c r="L18" s="28">
        <f t="shared" si="2"/>
        <v>-7.003522254242711</v>
      </c>
    </row>
    <row r="19" spans="1:12" ht="15" customHeight="1">
      <c r="A19" s="118" t="s">
        <v>33</v>
      </c>
      <c r="B19" s="88">
        <v>685</v>
      </c>
      <c r="C19" s="88">
        <v>685</v>
      </c>
      <c r="D19" s="29">
        <v>685</v>
      </c>
      <c r="E19" s="29">
        <v>685</v>
      </c>
      <c r="F19" s="88">
        <v>690</v>
      </c>
      <c r="G19" s="88">
        <v>682</v>
      </c>
      <c r="H19" s="29">
        <f t="shared" si="0"/>
        <v>686</v>
      </c>
      <c r="I19" s="29">
        <f t="shared" si="1"/>
        <v>0.5865102639296182</v>
      </c>
      <c r="J19" s="110">
        <v>734.5238</v>
      </c>
      <c r="K19" s="110">
        <v>667</v>
      </c>
      <c r="L19" s="88">
        <f t="shared" si="2"/>
        <v>-9.192867542208983</v>
      </c>
    </row>
    <row r="20" spans="1:12" ht="15" customHeight="1">
      <c r="A20" s="117" t="s">
        <v>34</v>
      </c>
      <c r="B20" s="28">
        <v>838.9072</v>
      </c>
      <c r="C20" s="28">
        <v>842.8555</v>
      </c>
      <c r="D20" s="113">
        <v>850.1474</v>
      </c>
      <c r="E20" s="113">
        <v>846.9791</v>
      </c>
      <c r="F20" s="28">
        <v>846.1191</v>
      </c>
      <c r="G20" s="28">
        <v>827.0429</v>
      </c>
      <c r="H20" s="113">
        <f t="shared" si="0"/>
        <v>845.0016600000001</v>
      </c>
      <c r="I20" s="113">
        <f t="shared" si="1"/>
        <v>2.1714423762056567</v>
      </c>
      <c r="J20" s="109">
        <v>811.7639</v>
      </c>
      <c r="K20" s="109">
        <v>815.32</v>
      </c>
      <c r="L20" s="28">
        <f t="shared" si="2"/>
        <v>0.43807072475137154</v>
      </c>
    </row>
    <row r="21" spans="1:12" ht="15" customHeight="1">
      <c r="A21" s="118" t="s">
        <v>35</v>
      </c>
      <c r="B21" s="88">
        <v>639.3398</v>
      </c>
      <c r="C21" s="88">
        <v>639.3398</v>
      </c>
      <c r="D21" s="29">
        <v>639.3398</v>
      </c>
      <c r="E21" s="29">
        <v>639.3398</v>
      </c>
      <c r="F21" s="88">
        <v>639.3398</v>
      </c>
      <c r="G21" s="88">
        <v>639.3398</v>
      </c>
      <c r="H21" s="29">
        <f t="shared" si="0"/>
        <v>639.3398</v>
      </c>
      <c r="I21" s="29">
        <f t="shared" si="1"/>
        <v>0</v>
      </c>
      <c r="J21" s="110">
        <v>731.533</v>
      </c>
      <c r="K21" s="110">
        <v>642.35</v>
      </c>
      <c r="L21" s="88">
        <f t="shared" si="2"/>
        <v>-12.19124769490918</v>
      </c>
    </row>
    <row r="22" spans="1:12" ht="15" customHeight="1">
      <c r="A22" s="117" t="s">
        <v>36</v>
      </c>
      <c r="B22" s="28">
        <v>881.848</v>
      </c>
      <c r="C22" s="28">
        <v>881.848</v>
      </c>
      <c r="D22" s="113">
        <v>881.848</v>
      </c>
      <c r="E22" s="28">
        <v>881.848</v>
      </c>
      <c r="F22" s="28">
        <v>881.848</v>
      </c>
      <c r="G22" s="28">
        <v>881.848</v>
      </c>
      <c r="H22" s="113">
        <f t="shared" si="0"/>
        <v>881.848</v>
      </c>
      <c r="I22" s="113">
        <f t="shared" si="1"/>
        <v>0</v>
      </c>
      <c r="J22" s="109">
        <v>974.0412</v>
      </c>
      <c r="K22" s="130">
        <v>884.85</v>
      </c>
      <c r="L22" s="28">
        <f t="shared" si="2"/>
        <v>-9.15682006058881</v>
      </c>
    </row>
    <row r="23" spans="1:12" ht="15" customHeight="1">
      <c r="A23" s="119" t="s">
        <v>37</v>
      </c>
      <c r="B23" s="88"/>
      <c r="C23" s="88"/>
      <c r="D23" s="29"/>
      <c r="E23" s="88"/>
      <c r="F23" s="88"/>
      <c r="G23" s="27"/>
      <c r="H23" s="27"/>
      <c r="I23" s="27"/>
      <c r="J23" s="108"/>
      <c r="K23" s="108"/>
      <c r="L23" s="108"/>
    </row>
    <row r="24" spans="1:12" ht="15" customHeight="1">
      <c r="A24" s="117" t="s">
        <v>38</v>
      </c>
      <c r="B24" s="28">
        <v>285.9392</v>
      </c>
      <c r="C24" s="28">
        <v>283.9551</v>
      </c>
      <c r="D24" s="113">
        <v>286.8211</v>
      </c>
      <c r="E24" s="28">
        <v>287.7029</v>
      </c>
      <c r="F24" s="28">
        <v>289.2461</v>
      </c>
      <c r="G24" s="28">
        <v>281.2654</v>
      </c>
      <c r="H24" s="28">
        <f t="shared" si="0"/>
        <v>286.73288</v>
      </c>
      <c r="I24" s="28">
        <f t="shared" si="1"/>
        <v>1.9438864503063646</v>
      </c>
      <c r="J24" s="111">
        <v>270.8777</v>
      </c>
      <c r="K24" s="28">
        <v>273.48</v>
      </c>
      <c r="L24" s="113">
        <f>(K24/J24-1)*100</f>
        <v>0.9606918546635645</v>
      </c>
    </row>
    <row r="25" spans="1:12" ht="15" customHeight="1">
      <c r="A25" s="118" t="s">
        <v>39</v>
      </c>
      <c r="B25" s="88">
        <v>333.7</v>
      </c>
      <c r="C25" s="88">
        <v>335.8</v>
      </c>
      <c r="D25" s="29">
        <v>333.7</v>
      </c>
      <c r="E25" s="88">
        <v>335.7</v>
      </c>
      <c r="F25" s="88">
        <v>335</v>
      </c>
      <c r="G25" s="88">
        <v>335.32</v>
      </c>
      <c r="H25" s="88">
        <f t="shared" si="0"/>
        <v>334.78000000000003</v>
      </c>
      <c r="I25" s="88">
        <f t="shared" si="1"/>
        <v>-0.1610402004055711</v>
      </c>
      <c r="J25" s="107">
        <v>333.3857</v>
      </c>
      <c r="K25" s="107">
        <v>325.68</v>
      </c>
      <c r="L25" s="88">
        <f>(K25/J25-1)*100</f>
        <v>-2.3113468874039866</v>
      </c>
    </row>
    <row r="26" spans="1:12" ht="15" customHeight="1">
      <c r="A26" s="117" t="s">
        <v>40</v>
      </c>
      <c r="B26" s="28">
        <v>273.3729</v>
      </c>
      <c r="C26" s="28">
        <v>276.4593</v>
      </c>
      <c r="D26" s="113">
        <v>278.223</v>
      </c>
      <c r="E26" s="28">
        <v>281.089</v>
      </c>
      <c r="F26" s="28">
        <v>281.089</v>
      </c>
      <c r="G26" s="28">
        <v>272.62332</v>
      </c>
      <c r="H26" s="28">
        <f t="shared" si="0"/>
        <v>278.04663999999997</v>
      </c>
      <c r="I26" s="28">
        <f t="shared" si="1"/>
        <v>1.9893089116514329</v>
      </c>
      <c r="J26" s="112">
        <v>260.7464</v>
      </c>
      <c r="K26" s="129">
        <v>260.7</v>
      </c>
      <c r="L26" s="113">
        <f>(K26/J26-1)*100</f>
        <v>-0.017795068311587947</v>
      </c>
    </row>
    <row r="27" spans="1:12" ht="15" customHeight="1">
      <c r="A27" s="137" t="s">
        <v>41</v>
      </c>
      <c r="B27" s="132" t="s">
        <v>63</v>
      </c>
      <c r="C27" s="27" t="s">
        <v>63</v>
      </c>
      <c r="D27" s="132" t="s">
        <v>63</v>
      </c>
      <c r="E27" s="132" t="s">
        <v>63</v>
      </c>
      <c r="F27" s="132" t="s">
        <v>63</v>
      </c>
      <c r="G27" s="132" t="s">
        <v>62</v>
      </c>
      <c r="H27" s="132" t="s">
        <v>62</v>
      </c>
      <c r="I27" s="132" t="s">
        <v>62</v>
      </c>
      <c r="J27" s="132" t="s">
        <v>62</v>
      </c>
      <c r="K27" s="132" t="s">
        <v>62</v>
      </c>
      <c r="L27" s="132" t="s">
        <v>62</v>
      </c>
    </row>
    <row r="28" spans="1:12" ht="15" customHeight="1">
      <c r="A28" s="136" t="s">
        <v>73</v>
      </c>
      <c r="B28" s="176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74</v>
      </c>
      <c r="B29" s="88">
        <v>2418.4462</v>
      </c>
      <c r="C29" s="88">
        <v>2439.94105</v>
      </c>
      <c r="D29" s="140">
        <v>2417.3439</v>
      </c>
      <c r="E29" s="140">
        <v>2404.1162999999997</v>
      </c>
      <c r="F29" s="140">
        <v>2398.05365</v>
      </c>
      <c r="G29" s="140">
        <v>2366.4176399999997</v>
      </c>
      <c r="H29" s="88">
        <f t="shared" si="0"/>
        <v>2415.58022</v>
      </c>
      <c r="I29" s="88">
        <f t="shared" si="1"/>
        <v>2.0775107136202786</v>
      </c>
      <c r="J29" s="144">
        <v>2313.878013636364</v>
      </c>
      <c r="K29" s="144">
        <v>2454.070531818182</v>
      </c>
      <c r="L29" s="144">
        <f>(K29/J29-1)*100</f>
        <v>6.058768757714206</v>
      </c>
    </row>
    <row r="30" spans="1:12" ht="15" customHeight="1">
      <c r="A30" s="135" t="s">
        <v>75</v>
      </c>
      <c r="B30" s="28">
        <v>3082.58195</v>
      </c>
      <c r="C30" s="28">
        <v>3045.1037499999998</v>
      </c>
      <c r="D30" s="141">
        <v>3037.9388000000004</v>
      </c>
      <c r="E30" s="141">
        <v>3003.2163499999997</v>
      </c>
      <c r="F30" s="141">
        <v>2987.78415</v>
      </c>
      <c r="G30" s="141">
        <v>3028.78971</v>
      </c>
      <c r="H30" s="28">
        <f t="shared" si="0"/>
        <v>3031.325</v>
      </c>
      <c r="I30" s="28">
        <f t="shared" si="1"/>
        <v>0.08370637260253222</v>
      </c>
      <c r="J30" s="145">
        <v>3045.6298477272726</v>
      </c>
      <c r="K30" s="145">
        <v>3015.1763050000004</v>
      </c>
      <c r="L30" s="145">
        <f>(K30/J30-1)*100</f>
        <v>-0.9999095178948703</v>
      </c>
    </row>
    <row r="31" spans="1:12" ht="18">
      <c r="A31" s="139" t="s">
        <v>76</v>
      </c>
      <c r="B31" s="142">
        <v>1747.69665</v>
      </c>
      <c r="C31" s="142">
        <v>1743.28745</v>
      </c>
      <c r="D31" s="142">
        <v>1742.18515</v>
      </c>
      <c r="E31" s="142">
        <v>1746.5943499999998</v>
      </c>
      <c r="F31" s="142">
        <v>1749.90125</v>
      </c>
      <c r="G31" s="142">
        <v>1766.2152899999996</v>
      </c>
      <c r="H31" s="142">
        <f t="shared" si="0"/>
        <v>1745.9329700000003</v>
      </c>
      <c r="I31" s="142">
        <f t="shared" si="1"/>
        <v>-1.1483492479560264</v>
      </c>
      <c r="J31" s="146">
        <v>1579.0948545454544</v>
      </c>
      <c r="K31" s="146">
        <v>1904.473772727273</v>
      </c>
      <c r="L31" s="146">
        <f>(K31/J31-1)*100</f>
        <v>20.60540677750986</v>
      </c>
    </row>
    <row r="32" spans="1:12" ht="18">
      <c r="A32" s="204" t="s">
        <v>83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2019-04-26T15:24:20Z</cp:lastPrinted>
  <dcterms:created xsi:type="dcterms:W3CDTF">2010-11-09T14:07:20Z</dcterms:created>
  <dcterms:modified xsi:type="dcterms:W3CDTF">2019-06-17T15:18:01Z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