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0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<sst xmlns="http://schemas.openxmlformats.org/spreadsheetml/2006/main" count="178" uniqueCount="85">
  <si>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</si>
  <si>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</si>
  <si>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</si>
  <si>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</si>
  <si>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</si>
  <si>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</si>
  <si>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</si>
  <si>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</si>
  <si>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</si>
  <si>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</si>
  <si>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</si>
  <si>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</si>
  <si>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</si>
  <si>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</si>
  <si>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</si>
  <si>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</si>
  <si>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</si>
  <si>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</si>
  <si>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</si>
  <si>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</si>
  <si>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</si>
  <si>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</si>
  <si>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</si>
  <si>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</si>
  <si>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</si>
  <si>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</si>
  <si>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</si>
  <si>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</si>
  <si>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</si>
  <si>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</si>
  <si>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</si>
  <si>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</si>
  <si>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</si>
  <si>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</si>
  <si>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</si>
  <si>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</si>
  <si>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</si>
  <si>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</si>
  <si>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</si>
  <si>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</si>
  <si>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</si>
  <si>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</si>
  <si>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</si>
  <si>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</si>
  <si>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</si>
  <si>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</si>
  <si>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</si>
  <si>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</si>
  <si>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</si>
  <si>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</si>
  <si>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</si>
  <si>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</si>
  <si>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</si>
  <si>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</si>
  <si>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</si>
  <si>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</si>
  <si>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</si>
  <si>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</si>
  <si>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</si>
  <si>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</si>
  <si>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</si>
  <si>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</si>
  <si>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</si>
  <si>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</si>
  <si>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</si>
  <si>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</si>
  <si>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</si>
  <si>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</si>
  <si>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</si>
  <si>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</si>
  <si>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</si>
  <si>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</si>
  <si>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</si>
  <si>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</si>
  <si>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</si>
  <si>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</si>
  <si>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</si>
  <si>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</si>
  <si>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</si>
  <si>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* Los precios de arroz de Tailandia y Vietnam, generalmente se actualizan, los días jueves de cada semana.</t>
  </si>
  <si>
    <t>Fuente: elaborado por Odepa con datos de los Mercados de Materias Primas y de Thomson Reuters.</t>
  </si>
  <si>
    <t xml:space="preserve"> </t>
  </si>
  <si>
    <t>Octubre</t>
  </si>
  <si>
    <t>Noviembre 2019</t>
  </si>
  <si>
    <t>semana del 4 al 10 de noviembre de 2019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</si>
</sst>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61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40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40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40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40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40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40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40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40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40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1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1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1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1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1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1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2" fillId="38" borderId="0" applyNumberFormat="0" applyBorder="0" applyAlignment="0" applyProtection="0"/>
    <xf numFmtId="0" fontId="43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4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5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1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1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1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1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1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1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8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9" fillId="0" borderId="0" applyNumberFormat="0" applyFill="0" applyBorder="0" applyAlignment="0" applyProtection="0"/>
    <xf numFmtId="0" fontId="50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2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3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4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5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6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7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7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07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81" fontId="58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8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81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181" fontId="26" fillId="59" borderId="26" xfId="0" applyNumberFormat="1" applyFont="1" applyFill="1" applyBorder="1" applyAlignment="1" applyProtection="1">
      <alignment/>
      <protection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4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right" vertical="center"/>
      <protection/>
    </xf>
    <xf numFmtId="2" fontId="58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2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8" fillId="0" borderId="30" xfId="0" applyNumberFormat="1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63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80" fontId="26" fillId="0" borderId="36" xfId="0" applyFont="1" applyBorder="1" applyAlignment="1">
      <alignment horizontal="right" vertical="center"/>
    </xf>
    <xf numFmtId="180" fontId="0" fillId="0" borderId="36" xfId="0" applyBorder="1" applyAlignment="1">
      <alignment/>
    </xf>
    <xf numFmtId="180" fontId="26" fillId="0" borderId="36" xfId="0" applyFont="1" applyBorder="1" applyAlignment="1">
      <alignment horizontal="left"/>
    </xf>
    <xf numFmtId="180" fontId="34" fillId="0" borderId="36" xfId="0" applyFont="1" applyBorder="1" applyAlignment="1">
      <alignment/>
    </xf>
    <xf numFmtId="180" fontId="26" fillId="58" borderId="26" xfId="0" applyFont="1" applyFill="1" applyBorder="1" applyAlignment="1" applyProtection="1">
      <alignment/>
      <protection/>
    </xf>
    <xf numFmtId="180" fontId="26" fillId="58" borderId="36" xfId="0" applyFont="1" applyFill="1" applyBorder="1" applyAlignment="1">
      <alignment/>
    </xf>
    <xf numFmtId="180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58" fillId="58" borderId="0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8" fillId="62" borderId="30" xfId="0" applyNumberFormat="1" applyFont="1" applyFill="1" applyBorder="1" applyAlignment="1" applyProtection="1">
      <alignment horizontal="right" vertical="center"/>
      <protection/>
    </xf>
    <xf numFmtId="2" fontId="58" fillId="58" borderId="30" xfId="0" applyNumberFormat="1" applyFont="1" applyFill="1" applyBorder="1" applyAlignment="1" applyProtection="1">
      <alignment horizontal="right" vertical="center"/>
      <protection/>
    </xf>
    <xf numFmtId="183" fontId="26" fillId="63" borderId="30" xfId="0" applyNumberFormat="1" applyFont="1" applyFill="1" applyBorder="1" applyAlignment="1">
      <alignment horizontal="center"/>
    </xf>
    <xf numFmtId="2" fontId="58" fillId="59" borderId="30" xfId="0" applyNumberFormat="1" applyFont="1" applyFill="1" applyBorder="1" applyAlignment="1" applyProtection="1">
      <alignment horizontal="right" vertical="center"/>
      <protection locked="0"/>
    </xf>
    <xf numFmtId="180" fontId="26" fillId="0" borderId="36" xfId="0" applyFont="1" applyBorder="1" applyAlignment="1">
      <alignment horizontal="center" vertical="center"/>
    </xf>
    <xf numFmtId="2" fontId="26" fillId="59" borderId="30" xfId="0" applyNumberFormat="1" applyFont="1" applyFill="1" applyBorder="1" applyAlignment="1" applyProtection="1">
      <alignment vertical="center"/>
      <protection locked="0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8" fillId="0" borderId="30" xfId="0" applyNumberFormat="1" applyFont="1" applyBorder="1" applyAlignment="1">
      <alignment horizontal="right" vertical="center"/>
    </xf>
    <xf numFmtId="2" fontId="58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8" fillId="19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2" fontId="59" fillId="19" borderId="30" xfId="0" applyNumberFormat="1" applyFont="1" applyFill="1" applyBorder="1" applyAlignment="1" applyProtection="1">
      <alignment horizontal="right" vertical="center"/>
      <protection/>
    </xf>
    <xf numFmtId="2" fontId="59" fillId="0" borderId="30" xfId="0" applyNumberFormat="1" applyFont="1" applyBorder="1" applyAlignment="1" applyProtection="1">
      <alignment horizontal="right" vertical="center"/>
      <protection/>
    </xf>
    <xf numFmtId="180" fontId="23" fillId="0" borderId="0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80" fontId="60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3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5" xfId="0" applyFont="1" applyFill="1" applyBorder="1" applyAlignment="1" applyProtection="1">
      <alignment horizontal="center" vertical="center"/>
      <protection/>
    </xf>
    <xf numFmtId="180" fontId="34" fillId="4" borderId="38" xfId="0" applyFont="1" applyFill="1" applyBorder="1" applyAlignment="1" applyProtection="1">
      <alignment horizontal="center" vertical="center"/>
      <protection/>
    </xf>
    <xf numFmtId="180" fontId="34" fillId="4" borderId="39" xfId="0" applyFont="1" applyFill="1" applyBorder="1" applyAlignment="1" applyProtection="1">
      <alignment horizontal="center" vertical="center"/>
      <protection/>
    </xf>
    <xf numFmtId="180" fontId="29" fillId="4" borderId="40" xfId="0" applyFont="1" applyFill="1" applyBorder="1" applyAlignment="1" applyProtection="1">
      <alignment horizontal="left" vertical="center"/>
      <protection/>
    </xf>
    <xf numFmtId="180" fontId="29" fillId="0" borderId="40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</xdr:row>
      <xdr:rowOff>19050</xdr:rowOff>
    </xdr:from>
    <xdr:to>
      <xdr:col>3</xdr:col>
      <xdr:colOff>352425</xdr:colOff>
      <xdr:row>8</xdr:row>
      <xdr:rowOff>200025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47650"/>
          <a:ext cx="36290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78" t="s">
        <v>52</v>
      </c>
      <c r="C22" s="178"/>
      <c r="D22" s="178"/>
      <c r="E22" s="178"/>
      <c r="F22" s="1"/>
      <c r="G22" s="1"/>
      <c r="H22" s="1"/>
      <c r="I22" s="1"/>
      <c r="J22" s="1"/>
      <c r="K22" s="1"/>
      <c r="L22" s="1"/>
    </row>
    <row r="23" spans="2:12" ht="18">
      <c r="B23" s="79" t="s">
        <v>84</v>
      </c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86" t="s">
        <v>47</v>
      </c>
      <c r="B10" s="186"/>
      <c r="C10" s="186"/>
      <c r="D10" s="187"/>
      <c r="E10" s="186"/>
      <c r="F10" s="186"/>
      <c r="G10" s="59"/>
      <c r="H10" s="58"/>
    </row>
    <row r="11" spans="1:8" ht="18">
      <c r="A11" s="188" t="s">
        <v>49</v>
      </c>
      <c r="B11" s="188"/>
      <c r="C11" s="188"/>
      <c r="D11" s="188"/>
      <c r="E11" s="188"/>
      <c r="F11" s="188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83" t="s">
        <v>43</v>
      </c>
      <c r="B13" s="183"/>
      <c r="C13" s="183"/>
      <c r="D13" s="184"/>
      <c r="E13" s="183"/>
      <c r="F13" s="183"/>
      <c r="G13" s="61"/>
      <c r="H13" s="58"/>
    </row>
    <row r="14" spans="1:8" ht="18">
      <c r="A14" s="181" t="s">
        <v>44</v>
      </c>
      <c r="B14" s="181"/>
      <c r="C14" s="181"/>
      <c r="D14" s="182"/>
      <c r="E14" s="181"/>
      <c r="F14" s="181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81" t="s">
        <v>77</v>
      </c>
      <c r="B18" s="181"/>
      <c r="C18" s="181"/>
      <c r="D18" s="182"/>
      <c r="E18" s="181"/>
      <c r="F18" s="181"/>
      <c r="G18" s="64"/>
      <c r="H18" s="58"/>
      <c r="I18" s="58"/>
      <c r="J18" s="58"/>
      <c r="K18" s="58"/>
      <c r="L18" s="58"/>
    </row>
    <row r="19" spans="1:12" ht="18">
      <c r="A19" s="183" t="s">
        <v>78</v>
      </c>
      <c r="B19" s="183"/>
      <c r="C19" s="183"/>
      <c r="D19" s="184"/>
      <c r="E19" s="183"/>
      <c r="F19" s="183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81" t="s">
        <v>45</v>
      </c>
      <c r="B22" s="181"/>
      <c r="C22" s="181"/>
      <c r="D22" s="182"/>
      <c r="E22" s="181"/>
      <c r="F22" s="181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185" t="s">
        <v>0</v>
      </c>
      <c r="B24" s="185"/>
      <c r="C24" s="185"/>
      <c r="D24" s="185"/>
      <c r="E24" s="185"/>
      <c r="F24" s="185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79" t="s">
        <v>48</v>
      </c>
      <c r="C36" s="179"/>
      <c r="D36" s="179"/>
    </row>
    <row r="37" spans="2:4" ht="18">
      <c r="B37" s="179" t="s">
        <v>57</v>
      </c>
      <c r="C37" s="179"/>
      <c r="D37" s="12"/>
    </row>
    <row r="38" spans="2:4" ht="18">
      <c r="B38" s="179" t="s">
        <v>58</v>
      </c>
      <c r="C38" s="179"/>
      <c r="D38" s="12"/>
    </row>
    <row r="39" spans="2:4" ht="18">
      <c r="B39" s="180" t="s">
        <v>46</v>
      </c>
      <c r="C39" s="180"/>
      <c r="D39" s="12"/>
    </row>
  </sheetData>
  <sheetProtection/>
  <mergeCells count="12"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  <mergeCell ref="A24:F24"/>
    <mergeCell ref="B36:D36"/>
  </mergeCells>
  <hyperlinks>
    <hyperlink ref="A2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F6" sqref="F6:F31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90" t="s">
        <v>1</v>
      </c>
      <c r="B1" s="15" t="s">
        <v>68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90"/>
      <c r="B2" s="191" t="s">
        <v>83</v>
      </c>
      <c r="C2" s="191"/>
      <c r="D2" s="191"/>
      <c r="E2" s="191"/>
      <c r="F2" s="191"/>
      <c r="G2" s="192" t="s">
        <v>2</v>
      </c>
      <c r="H2" s="192"/>
      <c r="I2" s="192"/>
      <c r="J2" s="192" t="s">
        <v>3</v>
      </c>
      <c r="K2" s="192"/>
      <c r="L2" s="192"/>
      <c r="M2" s="4"/>
      <c r="N2" s="4"/>
      <c r="O2" s="4"/>
    </row>
    <row r="3" spans="1:15" ht="15.75">
      <c r="A3" s="190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3"/>
      <c r="H3" s="192"/>
      <c r="I3" s="192"/>
      <c r="J3" s="194" t="s">
        <v>82</v>
      </c>
      <c r="K3" s="194"/>
      <c r="L3" s="194"/>
      <c r="M3" s="4"/>
      <c r="N3" s="4"/>
      <c r="O3" s="4"/>
    </row>
    <row r="4" spans="1:15" ht="15.75">
      <c r="A4" s="190"/>
      <c r="B4" s="45">
        <v>4</v>
      </c>
      <c r="C4" s="45">
        <v>5</v>
      </c>
      <c r="D4" s="45">
        <v>6</v>
      </c>
      <c r="E4" s="45">
        <v>7</v>
      </c>
      <c r="F4" s="45">
        <v>8</v>
      </c>
      <c r="G4" s="57" t="s">
        <v>53</v>
      </c>
      <c r="H4" s="55" t="s">
        <v>54</v>
      </c>
      <c r="I4" s="23" t="s">
        <v>9</v>
      </c>
      <c r="J4" s="24">
        <v>2018</v>
      </c>
      <c r="K4" s="24">
        <v>2019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1"/>
      <c r="K5" s="32"/>
      <c r="L5" s="32"/>
      <c r="M5" s="4"/>
      <c r="N5" s="4"/>
      <c r="O5" s="4"/>
    </row>
    <row r="6" spans="1:15" ht="15">
      <c r="A6" s="33" t="s">
        <v>11</v>
      </c>
      <c r="B6" s="95">
        <v>203</v>
      </c>
      <c r="C6" s="95">
        <v>200</v>
      </c>
      <c r="D6" s="87">
        <v>198</v>
      </c>
      <c r="E6" s="87">
        <v>198</v>
      </c>
      <c r="F6" s="87">
        <v>198</v>
      </c>
      <c r="G6" s="87">
        <v>214.8</v>
      </c>
      <c r="H6" s="95">
        <f>AVERAGE(B6:F6)</f>
        <v>199.4</v>
      </c>
      <c r="I6" s="95">
        <f>(H6/G6-1)*100</f>
        <v>-7.1694599627560525</v>
      </c>
      <c r="J6" s="164">
        <v>233.0454</v>
      </c>
      <c r="K6" s="153">
        <v>226.7272</v>
      </c>
      <c r="L6" s="95">
        <f>(K6/J6-1)*100</f>
        <v>-2.711145553613159</v>
      </c>
      <c r="M6" s="4"/>
      <c r="N6" s="4"/>
      <c r="O6" s="4"/>
    </row>
    <row r="7" spans="1:15" ht="15">
      <c r="A7" s="41" t="s">
        <v>51</v>
      </c>
      <c r="B7" s="91" t="s">
        <v>62</v>
      </c>
      <c r="C7" s="91" t="s">
        <v>62</v>
      </c>
      <c r="D7" s="91" t="s">
        <v>62</v>
      </c>
      <c r="E7" s="91" t="s">
        <v>62</v>
      </c>
      <c r="F7" s="91" t="s">
        <v>62</v>
      </c>
      <c r="G7" s="91" t="s">
        <v>62</v>
      </c>
      <c r="H7" s="91" t="s">
        <v>62</v>
      </c>
      <c r="I7" s="91" t="s">
        <v>62</v>
      </c>
      <c r="J7" s="145" t="s">
        <v>62</v>
      </c>
      <c r="K7" s="91" t="s">
        <v>62</v>
      </c>
      <c r="L7" s="91" t="s">
        <v>62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6"/>
      <c r="K8" s="154"/>
      <c r="L8" s="27"/>
      <c r="M8" s="4"/>
      <c r="N8" s="4"/>
      <c r="O8" s="4"/>
    </row>
    <row r="9" spans="1:15" ht="15">
      <c r="A9" s="41" t="s">
        <v>70</v>
      </c>
      <c r="B9" s="91" t="s">
        <v>62</v>
      </c>
      <c r="C9" s="91" t="s">
        <v>62</v>
      </c>
      <c r="D9" s="91" t="s">
        <v>62</v>
      </c>
      <c r="E9" s="91" t="s">
        <v>62</v>
      </c>
      <c r="F9" s="91" t="s">
        <v>62</v>
      </c>
      <c r="G9" s="91" t="s">
        <v>62</v>
      </c>
      <c r="H9" s="91" t="s">
        <v>62</v>
      </c>
      <c r="I9" s="91" t="s">
        <v>62</v>
      </c>
      <c r="J9" s="145" t="s">
        <v>62</v>
      </c>
      <c r="K9" s="91" t="s">
        <v>62</v>
      </c>
      <c r="L9" s="91" t="s">
        <v>62</v>
      </c>
      <c r="M9" s="4"/>
      <c r="N9" s="4"/>
      <c r="O9" s="4"/>
    </row>
    <row r="10" spans="1:15" ht="15">
      <c r="A10" s="49" t="s">
        <v>13</v>
      </c>
      <c r="B10" s="95">
        <v>224</v>
      </c>
      <c r="C10" s="95">
        <v>226</v>
      </c>
      <c r="D10" s="95">
        <v>228.3</v>
      </c>
      <c r="E10" s="95">
        <v>226.8</v>
      </c>
      <c r="F10" s="176">
        <v>225.7</v>
      </c>
      <c r="G10" s="29">
        <v>224.08</v>
      </c>
      <c r="H10" s="95">
        <f aca="true" t="shared" si="0" ref="H10:H16">AVERAGE(B10:F10)</f>
        <v>226.16</v>
      </c>
      <c r="I10" s="95">
        <f aca="true" t="shared" si="1" ref="I10:I16">(H10/G10-1)*100</f>
        <v>0.9282399143162978</v>
      </c>
      <c r="J10" s="164">
        <v>216.6304</v>
      </c>
      <c r="K10" s="153">
        <v>222.7217</v>
      </c>
      <c r="L10" s="95">
        <f>(K10/J10-1)*100</f>
        <v>2.8118398895076613</v>
      </c>
      <c r="M10" s="4"/>
      <c r="N10" s="4"/>
      <c r="O10" s="4"/>
    </row>
    <row r="11" spans="1:15" ht="15">
      <c r="A11" s="34" t="s">
        <v>14</v>
      </c>
      <c r="B11" s="28">
        <v>221.5</v>
      </c>
      <c r="C11" s="28">
        <v>223.5</v>
      </c>
      <c r="D11" s="28">
        <v>223.3</v>
      </c>
      <c r="E11" s="28">
        <v>222.2</v>
      </c>
      <c r="F11" s="177">
        <v>221</v>
      </c>
      <c r="G11" s="28">
        <v>219.95999999999998</v>
      </c>
      <c r="H11" s="28">
        <f t="shared" si="0"/>
        <v>222.3</v>
      </c>
      <c r="I11" s="28">
        <f t="shared" si="1"/>
        <v>1.0638297872340496</v>
      </c>
      <c r="J11" s="168">
        <v>242.3043</v>
      </c>
      <c r="K11" s="155">
        <v>219.2086</v>
      </c>
      <c r="L11" s="28">
        <f>(K11/J11-1)*100</f>
        <v>-9.531692173849171</v>
      </c>
      <c r="M11" s="4"/>
      <c r="N11" s="4"/>
      <c r="O11" s="4"/>
    </row>
    <row r="12" spans="1:15" ht="15">
      <c r="A12" s="46" t="s">
        <v>60</v>
      </c>
      <c r="B12" s="174" t="s">
        <v>62</v>
      </c>
      <c r="C12" s="96" t="s">
        <v>62</v>
      </c>
      <c r="D12" s="96" t="s">
        <v>62</v>
      </c>
      <c r="E12" s="174" t="s">
        <v>62</v>
      </c>
      <c r="F12" s="96" t="s">
        <v>62</v>
      </c>
      <c r="G12" s="96" t="s">
        <v>62</v>
      </c>
      <c r="H12" s="174" t="s">
        <v>62</v>
      </c>
      <c r="I12" s="174" t="s">
        <v>62</v>
      </c>
      <c r="J12" s="144" t="s">
        <v>63</v>
      </c>
      <c r="K12" s="174"/>
      <c r="L12" s="96" t="s">
        <v>63</v>
      </c>
      <c r="M12" s="4"/>
      <c r="N12" s="4"/>
      <c r="O12" s="4"/>
    </row>
    <row r="13" spans="1:15" ht="15">
      <c r="A13" s="51" t="s">
        <v>61</v>
      </c>
      <c r="B13" s="146">
        <v>232.58952</v>
      </c>
      <c r="C13" s="88">
        <v>234.61043999999998</v>
      </c>
      <c r="D13" s="146">
        <v>234.33486</v>
      </c>
      <c r="E13" s="146">
        <v>233.23254</v>
      </c>
      <c r="F13" s="88">
        <v>232.03835999999998</v>
      </c>
      <c r="G13" s="122">
        <v>229.65</v>
      </c>
      <c r="H13" s="146">
        <f t="shared" si="0"/>
        <v>233.36114399999997</v>
      </c>
      <c r="I13" s="146">
        <f t="shared" si="1"/>
        <v>1.615999999999973</v>
      </c>
      <c r="J13" s="170">
        <v>243.72055565217389</v>
      </c>
      <c r="K13" s="156">
        <v>225.79587391304347</v>
      </c>
      <c r="L13" s="88">
        <f>(K13/J13-1)*100</f>
        <v>-7.3546040017698155</v>
      </c>
      <c r="M13" s="4"/>
      <c r="N13" s="4"/>
      <c r="O13" s="4"/>
    </row>
    <row r="14" spans="1:15" ht="15">
      <c r="A14" s="35" t="s">
        <v>15</v>
      </c>
      <c r="B14" s="147">
        <v>217.89192</v>
      </c>
      <c r="C14" s="149">
        <v>219.91284</v>
      </c>
      <c r="D14" s="147">
        <v>219.63726</v>
      </c>
      <c r="E14" s="147">
        <v>218.53494</v>
      </c>
      <c r="F14" s="89">
        <v>217.34076</v>
      </c>
      <c r="G14" s="89">
        <v>214.95239999999998</v>
      </c>
      <c r="H14" s="147">
        <f t="shared" si="0"/>
        <v>218.663544</v>
      </c>
      <c r="I14" s="147">
        <f t="shared" si="1"/>
        <v>1.7264957264957248</v>
      </c>
      <c r="J14" s="169">
        <v>238.20895565217393</v>
      </c>
      <c r="K14" s="157">
        <v>212.5360826086957</v>
      </c>
      <c r="L14" s="89">
        <f>(K14/J14-1)*100</f>
        <v>-10.777459215666541</v>
      </c>
      <c r="M14" s="4"/>
      <c r="N14" s="4"/>
      <c r="O14" s="4"/>
    </row>
    <row r="15" spans="1:15" ht="15">
      <c r="A15" s="36" t="s">
        <v>42</v>
      </c>
      <c r="B15" s="146">
        <v>210.54312</v>
      </c>
      <c r="C15" s="88">
        <v>212.56404</v>
      </c>
      <c r="D15" s="146">
        <v>212.28846</v>
      </c>
      <c r="E15" s="146">
        <v>211.18614</v>
      </c>
      <c r="F15" s="88">
        <v>209.99196</v>
      </c>
      <c r="G15" s="88">
        <v>205.76639999999998</v>
      </c>
      <c r="H15" s="146">
        <f t="shared" si="0"/>
        <v>211.31474400000002</v>
      </c>
      <c r="I15" s="146">
        <f t="shared" si="1"/>
        <v>2.6964285714285996</v>
      </c>
      <c r="J15" s="170">
        <v>236.3717556521739</v>
      </c>
      <c r="K15" s="156">
        <v>204.7878913043478</v>
      </c>
      <c r="L15" s="88">
        <f>(K15/J15-1)*100</f>
        <v>-13.361945153168996</v>
      </c>
      <c r="M15" s="4"/>
      <c r="N15" s="4"/>
      <c r="O15" s="4"/>
    </row>
    <row r="16" spans="1:15" ht="15">
      <c r="A16" s="37" t="s">
        <v>64</v>
      </c>
      <c r="B16" s="95">
        <v>234.7942</v>
      </c>
      <c r="C16" s="95">
        <v>234.7942</v>
      </c>
      <c r="D16" s="87">
        <v>234.7942</v>
      </c>
      <c r="E16" s="87">
        <v>255.0034</v>
      </c>
      <c r="F16" s="87">
        <v>254.6359</v>
      </c>
      <c r="G16" s="87">
        <v>234.7942</v>
      </c>
      <c r="H16" s="95">
        <f t="shared" si="0"/>
        <v>242.80437999999998</v>
      </c>
      <c r="I16" s="95">
        <f t="shared" si="1"/>
        <v>3.411574902616832</v>
      </c>
      <c r="J16" s="164">
        <v>237.1106</v>
      </c>
      <c r="K16" s="153">
        <v>228.8352</v>
      </c>
      <c r="L16" s="87">
        <f>(K16/J16-1)*100</f>
        <v>-3.4901012438920964</v>
      </c>
      <c r="M16" s="4"/>
      <c r="N16" s="4"/>
      <c r="O16" s="4"/>
    </row>
    <row r="17" spans="1:15" ht="15.75">
      <c r="A17" s="38" t="s">
        <v>16</v>
      </c>
      <c r="B17" s="91"/>
      <c r="C17" s="28"/>
      <c r="D17" s="28"/>
      <c r="E17" s="28"/>
      <c r="F17" s="91"/>
      <c r="G17" s="28"/>
      <c r="H17" s="91"/>
      <c r="I17" s="91"/>
      <c r="J17" s="165"/>
      <c r="K17" s="158"/>
      <c r="L17" s="44"/>
      <c r="M17" s="4"/>
      <c r="N17" s="4"/>
      <c r="O17" s="4"/>
    </row>
    <row r="18" spans="1:15" ht="15">
      <c r="A18" s="39" t="s">
        <v>59</v>
      </c>
      <c r="B18" s="140" t="s">
        <v>62</v>
      </c>
      <c r="C18" s="140" t="s">
        <v>62</v>
      </c>
      <c r="D18" s="140" t="s">
        <v>62</v>
      </c>
      <c r="E18" s="140" t="s">
        <v>62</v>
      </c>
      <c r="F18" s="140" t="s">
        <v>62</v>
      </c>
      <c r="G18" s="140" t="s">
        <v>62</v>
      </c>
      <c r="H18" s="140" t="s">
        <v>62</v>
      </c>
      <c r="I18" s="140" t="s">
        <v>62</v>
      </c>
      <c r="J18" s="152" t="s">
        <v>63</v>
      </c>
      <c r="K18" s="27" t="s">
        <v>63</v>
      </c>
      <c r="L18" s="27" t="s">
        <v>63</v>
      </c>
      <c r="M18" s="4"/>
      <c r="N18" s="4"/>
      <c r="O18" s="4"/>
    </row>
    <row r="19" spans="1:15" ht="15.75">
      <c r="A19" s="69" t="s">
        <v>10</v>
      </c>
      <c r="B19" s="28"/>
      <c r="C19" s="28"/>
      <c r="D19" s="28"/>
      <c r="E19" s="28"/>
      <c r="F19" s="91"/>
      <c r="G19" s="91"/>
      <c r="H19" s="91"/>
      <c r="I19" s="91"/>
      <c r="J19" s="167"/>
      <c r="K19" s="159"/>
      <c r="L19" s="44"/>
      <c r="M19" s="4"/>
      <c r="N19" s="4"/>
      <c r="O19" s="4"/>
    </row>
    <row r="20" spans="1:15" ht="15">
      <c r="A20" s="37" t="s">
        <v>17</v>
      </c>
      <c r="B20" s="95">
        <v>166</v>
      </c>
      <c r="C20" s="95">
        <v>165</v>
      </c>
      <c r="D20" s="95">
        <v>165</v>
      </c>
      <c r="E20" s="87">
        <v>163</v>
      </c>
      <c r="F20" s="87">
        <v>163</v>
      </c>
      <c r="G20" s="87">
        <v>162.8</v>
      </c>
      <c r="H20" s="95">
        <f>AVERAGE(B20:F20)</f>
        <v>164.4</v>
      </c>
      <c r="I20" s="95">
        <f>(H20/G20-1)*100</f>
        <v>0.9828009828009687</v>
      </c>
      <c r="J20" s="172">
        <v>162</v>
      </c>
      <c r="K20" s="160">
        <v>155.8181</v>
      </c>
      <c r="L20" s="95">
        <f>(K20/J20-1)*100</f>
        <v>-3.815987654320996</v>
      </c>
      <c r="M20" s="4"/>
      <c r="N20" s="4"/>
      <c r="O20" s="4"/>
    </row>
    <row r="21" spans="1:15" ht="15.75">
      <c r="A21" s="38" t="s">
        <v>12</v>
      </c>
      <c r="B21" s="28"/>
      <c r="C21" s="28"/>
      <c r="D21" s="28"/>
      <c r="E21" s="28"/>
      <c r="F21" s="28"/>
      <c r="G21" s="28"/>
      <c r="H21" s="112"/>
      <c r="I21" s="112"/>
      <c r="J21" s="168"/>
      <c r="K21" s="155"/>
      <c r="L21" s="28"/>
      <c r="M21" s="4"/>
      <c r="N21" s="4"/>
      <c r="O21" s="4"/>
    </row>
    <row r="22" spans="1:15" ht="15">
      <c r="A22" s="71" t="s">
        <v>18</v>
      </c>
      <c r="B22" s="95">
        <v>175.89</v>
      </c>
      <c r="C22" s="95">
        <v>175.3</v>
      </c>
      <c r="D22" s="95">
        <v>174.12</v>
      </c>
      <c r="E22" s="95">
        <v>173.14</v>
      </c>
      <c r="F22" s="87">
        <v>173.92</v>
      </c>
      <c r="G22" s="104">
        <v>175.026</v>
      </c>
      <c r="H22" s="95">
        <f>AVERAGE(B22:F22)</f>
        <v>174.474</v>
      </c>
      <c r="I22" s="95">
        <f>(H22/G22-1)*100</f>
        <v>-0.3153817147166782</v>
      </c>
      <c r="J22" s="172">
        <v>167.3643</v>
      </c>
      <c r="K22" s="160">
        <v>172.263</v>
      </c>
      <c r="L22" s="95">
        <f>(K22/J22-1)*100</f>
        <v>2.9269682961061694</v>
      </c>
      <c r="M22" s="4"/>
      <c r="N22" s="4"/>
      <c r="O22" s="4"/>
    </row>
    <row r="23" spans="1:15" ht="15">
      <c r="A23" s="73" t="s">
        <v>19</v>
      </c>
      <c r="B23" s="28">
        <v>174.89</v>
      </c>
      <c r="C23" s="28">
        <v>174.3</v>
      </c>
      <c r="D23" s="28">
        <v>173.12</v>
      </c>
      <c r="E23" s="28">
        <v>172.14</v>
      </c>
      <c r="F23" s="28">
        <v>172.92</v>
      </c>
      <c r="G23" s="105">
        <v>174.026</v>
      </c>
      <c r="H23" s="28">
        <f>AVERAGE(B23:F23)</f>
        <v>173.474</v>
      </c>
      <c r="I23" s="28">
        <f>(H23/G23-1)*100</f>
        <v>-0.31719398250836806</v>
      </c>
      <c r="J23" s="173">
        <v>166.3643</v>
      </c>
      <c r="K23" s="161">
        <v>171.263</v>
      </c>
      <c r="L23" s="28">
        <f>(K23/J23-1)*100</f>
        <v>2.944562024424724</v>
      </c>
      <c r="M23" s="4"/>
      <c r="N23" s="4"/>
      <c r="O23" s="4"/>
    </row>
    <row r="24" spans="1:15" ht="15">
      <c r="A24" s="70" t="s">
        <v>65</v>
      </c>
      <c r="B24" s="95">
        <v>255.40573907829062</v>
      </c>
      <c r="C24" s="95">
        <v>258.16151960352033</v>
      </c>
      <c r="D24" s="95">
        <v>258.6024444875571</v>
      </c>
      <c r="E24" s="95">
        <v>259.4842942556306</v>
      </c>
      <c r="F24" s="87">
        <v>260.1456815816857</v>
      </c>
      <c r="G24" s="106">
        <v>257.41194730065786</v>
      </c>
      <c r="H24" s="151">
        <f>AVERAGE(B24:F24)</f>
        <v>258.35993580133686</v>
      </c>
      <c r="I24" s="151">
        <f>(H24/G24-1)*100</f>
        <v>0.3682768071257225</v>
      </c>
      <c r="J24" s="171">
        <v>236.50827366788923</v>
      </c>
      <c r="K24" s="162">
        <v>264.4777685673469</v>
      </c>
      <c r="L24" s="95">
        <f>(K24/J24-1)*100</f>
        <v>11.826011185863683</v>
      </c>
      <c r="M24" s="4"/>
      <c r="N24" s="4"/>
      <c r="O24" s="4"/>
    </row>
    <row r="25" spans="1:15" ht="15.75">
      <c r="A25" s="74" t="s">
        <v>71</v>
      </c>
      <c r="B25" s="90"/>
      <c r="C25" s="91"/>
      <c r="D25" s="28"/>
      <c r="E25" s="28"/>
      <c r="F25" s="91"/>
      <c r="G25" s="90"/>
      <c r="H25" s="90"/>
      <c r="I25" s="90"/>
      <c r="J25" s="168"/>
      <c r="K25" s="155"/>
      <c r="L25" s="28"/>
      <c r="M25" s="4"/>
      <c r="N25" s="4"/>
      <c r="O25" s="4"/>
    </row>
    <row r="26" spans="1:15" ht="15">
      <c r="A26" s="70" t="s">
        <v>20</v>
      </c>
      <c r="B26" s="106">
        <v>424</v>
      </c>
      <c r="C26" s="106">
        <v>424</v>
      </c>
      <c r="D26" s="106">
        <v>424</v>
      </c>
      <c r="E26" s="106">
        <v>420</v>
      </c>
      <c r="F26" s="106">
        <v>420</v>
      </c>
      <c r="G26" s="106">
        <v>423.4</v>
      </c>
      <c r="H26" s="106">
        <f>AVERAGE(B26:F26)</f>
        <v>422.4</v>
      </c>
      <c r="I26" s="95">
        <f aca="true" t="shared" si="2" ref="I26:I31">(H26/G26-1)*100</f>
        <v>-0.2361832782239004</v>
      </c>
      <c r="J26" s="171">
        <v>409.7391</v>
      </c>
      <c r="K26" s="162">
        <v>423.8695</v>
      </c>
      <c r="L26" s="95">
        <f aca="true" t="shared" si="3" ref="L26:L31">(K26/J26-1)*100</f>
        <v>3.448633532899348</v>
      </c>
      <c r="M26" s="4"/>
      <c r="N26" s="4"/>
      <c r="O26" s="4"/>
    </row>
    <row r="27" spans="1:12" ht="15">
      <c r="A27" s="72" t="s">
        <v>21</v>
      </c>
      <c r="B27" s="90">
        <v>421</v>
      </c>
      <c r="C27" s="90">
        <v>421</v>
      </c>
      <c r="D27" s="90">
        <v>421</v>
      </c>
      <c r="E27" s="90">
        <v>417</v>
      </c>
      <c r="F27" s="90">
        <v>417</v>
      </c>
      <c r="G27" s="90">
        <v>420.4</v>
      </c>
      <c r="H27" s="90">
        <f>AVERAGE(B27:F27)</f>
        <v>419.4</v>
      </c>
      <c r="I27" s="28">
        <f t="shared" si="2"/>
        <v>-0.23786869647954845</v>
      </c>
      <c r="J27" s="168">
        <v>406.3043</v>
      </c>
      <c r="K27" s="155">
        <v>420.4347</v>
      </c>
      <c r="L27" s="28">
        <f t="shared" si="3"/>
        <v>3.477787461269788</v>
      </c>
    </row>
    <row r="28" spans="1:12" ht="15">
      <c r="A28" s="70" t="s">
        <v>22</v>
      </c>
      <c r="B28" s="106">
        <v>421</v>
      </c>
      <c r="C28" s="106">
        <v>421</v>
      </c>
      <c r="D28" s="106">
        <v>421</v>
      </c>
      <c r="E28" s="106">
        <v>417</v>
      </c>
      <c r="F28" s="106">
        <v>417</v>
      </c>
      <c r="G28" s="106">
        <v>420.4</v>
      </c>
      <c r="H28" s="106">
        <f>AVERAGE(B28:F28)</f>
        <v>419.4</v>
      </c>
      <c r="I28" s="106">
        <f t="shared" si="2"/>
        <v>-0.23786869647954845</v>
      </c>
      <c r="J28" s="171">
        <v>402.9565</v>
      </c>
      <c r="K28" s="162">
        <v>421.0869</v>
      </c>
      <c r="L28" s="106">
        <f t="shared" si="3"/>
        <v>4.499344222019008</v>
      </c>
    </row>
    <row r="29" spans="1:12" ht="15.75">
      <c r="A29" s="74" t="s">
        <v>72</v>
      </c>
      <c r="B29" s="28"/>
      <c r="C29" s="28"/>
      <c r="D29" s="28"/>
      <c r="E29" s="90"/>
      <c r="F29" s="90"/>
      <c r="G29" s="90"/>
      <c r="H29" s="90"/>
      <c r="I29" s="90"/>
      <c r="J29" s="168"/>
      <c r="K29" s="155"/>
      <c r="L29" s="90"/>
    </row>
    <row r="30" spans="1:12" ht="15">
      <c r="A30" s="70" t="s">
        <v>66</v>
      </c>
      <c r="B30" s="106">
        <v>347.5</v>
      </c>
      <c r="C30" s="106">
        <v>347.5</v>
      </c>
      <c r="D30" s="106">
        <v>347.5</v>
      </c>
      <c r="E30" s="106">
        <v>347.5</v>
      </c>
      <c r="F30" s="106">
        <v>347.5</v>
      </c>
      <c r="G30" s="106">
        <v>350.5</v>
      </c>
      <c r="H30" s="106">
        <f>AVERAGE(B30:F30)</f>
        <v>347.5</v>
      </c>
      <c r="I30" s="106">
        <f t="shared" si="2"/>
        <v>-0.8559201141226769</v>
      </c>
      <c r="J30" s="171">
        <v>405.7608695652174</v>
      </c>
      <c r="K30" s="162">
        <v>345.8695652173913</v>
      </c>
      <c r="L30" s="106">
        <f t="shared" si="3"/>
        <v>-14.760246450575941</v>
      </c>
    </row>
    <row r="31" spans="1:12" ht="15">
      <c r="A31" s="93" t="s">
        <v>67</v>
      </c>
      <c r="B31" s="83">
        <v>342.5</v>
      </c>
      <c r="C31" s="83">
        <v>342.5</v>
      </c>
      <c r="D31" s="83">
        <v>342.5</v>
      </c>
      <c r="E31" s="83">
        <v>342.5</v>
      </c>
      <c r="F31" s="83">
        <v>342.5</v>
      </c>
      <c r="G31" s="83">
        <v>346.5</v>
      </c>
      <c r="H31" s="123">
        <f>AVERAGE(B31:F31)</f>
        <v>342.5</v>
      </c>
      <c r="I31" s="83">
        <f t="shared" si="2"/>
        <v>-1.1544011544011523</v>
      </c>
      <c r="J31" s="175">
        <v>395.7608695652174</v>
      </c>
      <c r="K31" s="163">
        <v>340.4347826086956</v>
      </c>
      <c r="L31" s="83">
        <f t="shared" si="3"/>
        <v>-13.979675913210654</v>
      </c>
    </row>
    <row r="32" spans="1:12" ht="15.75" customHeight="1">
      <c r="A32" s="195" t="s">
        <v>80</v>
      </c>
      <c r="B32" s="195"/>
      <c r="C32" s="195"/>
      <c r="D32" s="195"/>
      <c r="E32" s="85"/>
      <c r="F32" s="85"/>
      <c r="G32" s="196" t="s">
        <v>0</v>
      </c>
      <c r="H32" s="196"/>
      <c r="I32" s="196"/>
      <c r="J32" s="86"/>
      <c r="K32" s="86"/>
      <c r="L32" s="86"/>
    </row>
    <row r="33" spans="1:12" ht="15">
      <c r="A33" s="189" t="s">
        <v>79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</row>
    <row r="34" spans="1:12" ht="15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1"/>
  <ignoredErrors>
    <ignoredError sqref="H26:H31 H25 H24:I24 I21 H20:H21 H22 H10:H19 H6" formulaRange="1" unlockedFormula="1"/>
    <ignoredError sqref="K25 L20:L26 L6:L10 I26:I31 I25 I10:I19 I22 I6 I20" unlockedFormula="1"/>
    <ignoredError sqref="H2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69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91" t="s">
        <v>83</v>
      </c>
      <c r="C2" s="191"/>
      <c r="D2" s="191"/>
      <c r="E2" s="191"/>
      <c r="F2" s="191"/>
      <c r="G2" s="197" t="s">
        <v>2</v>
      </c>
      <c r="H2" s="197"/>
      <c r="I2" s="197"/>
      <c r="J2" s="20"/>
      <c r="K2" s="21"/>
      <c r="L2" s="22"/>
    </row>
    <row r="3" spans="1:12" ht="15" customHeight="1">
      <c r="A3" s="19"/>
      <c r="B3" s="191"/>
      <c r="C3" s="191"/>
      <c r="D3" s="191"/>
      <c r="E3" s="191"/>
      <c r="F3" s="191"/>
      <c r="G3" s="197"/>
      <c r="H3" s="197"/>
      <c r="I3" s="197"/>
      <c r="J3" s="194" t="s">
        <v>3</v>
      </c>
      <c r="K3" s="194"/>
      <c r="L3" s="194"/>
    </row>
    <row r="4" spans="1:12" ht="15" customHeight="1">
      <c r="A4" s="200" t="s">
        <v>1</v>
      </c>
      <c r="B4" s="113" t="s">
        <v>4</v>
      </c>
      <c r="C4" s="113" t="s">
        <v>5</v>
      </c>
      <c r="D4" s="113" t="s">
        <v>6</v>
      </c>
      <c r="E4" s="113" t="s">
        <v>7</v>
      </c>
      <c r="F4" s="113" t="s">
        <v>8</v>
      </c>
      <c r="G4" s="198"/>
      <c r="H4" s="199"/>
      <c r="I4" s="197"/>
      <c r="J4" s="201" t="s">
        <v>82</v>
      </c>
      <c r="K4" s="202"/>
      <c r="L4" s="203"/>
    </row>
    <row r="5" spans="1:12" ht="15" customHeight="1">
      <c r="A5" s="200"/>
      <c r="B5" s="114">
        <v>4</v>
      </c>
      <c r="C5" s="114">
        <v>5</v>
      </c>
      <c r="D5" s="114">
        <v>6</v>
      </c>
      <c r="E5" s="114">
        <v>7</v>
      </c>
      <c r="F5" s="114">
        <v>8</v>
      </c>
      <c r="G5" s="53" t="s">
        <v>53</v>
      </c>
      <c r="H5" s="56" t="s">
        <v>54</v>
      </c>
      <c r="I5" s="43" t="s">
        <v>9</v>
      </c>
      <c r="J5" s="24">
        <v>2018</v>
      </c>
      <c r="K5" s="24">
        <v>2019</v>
      </c>
      <c r="L5" s="43" t="s">
        <v>55</v>
      </c>
    </row>
    <row r="6" spans="1:12" ht="15" customHeight="1">
      <c r="A6" s="41"/>
      <c r="B6" s="118" t="s">
        <v>81</v>
      </c>
      <c r="C6" s="118"/>
      <c r="D6" s="118"/>
      <c r="E6" s="119"/>
      <c r="F6" s="120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63</v>
      </c>
      <c r="C7" s="27" t="s">
        <v>63</v>
      </c>
      <c r="D7" s="27" t="s">
        <v>63</v>
      </c>
      <c r="E7" s="27" t="s">
        <v>63</v>
      </c>
      <c r="F7" s="27" t="s">
        <v>63</v>
      </c>
      <c r="G7" s="27" t="s">
        <v>63</v>
      </c>
      <c r="H7" s="27" t="s">
        <v>63</v>
      </c>
      <c r="I7" s="27" t="s">
        <v>63</v>
      </c>
      <c r="J7" s="27" t="s">
        <v>62</v>
      </c>
      <c r="K7" s="27" t="s">
        <v>62</v>
      </c>
      <c r="L7" s="27" t="s">
        <v>62</v>
      </c>
    </row>
    <row r="8" spans="1:12" ht="15" customHeight="1">
      <c r="A8" s="41" t="s">
        <v>24</v>
      </c>
      <c r="B8" s="112">
        <v>205.1319</v>
      </c>
      <c r="C8" s="28">
        <v>207.1987</v>
      </c>
      <c r="D8" s="112">
        <v>211.5046</v>
      </c>
      <c r="E8" s="28">
        <v>210.2989</v>
      </c>
      <c r="F8" s="28">
        <v>209.61</v>
      </c>
      <c r="G8" s="28">
        <v>206.26861999999997</v>
      </c>
      <c r="H8" s="28">
        <f>AVERAGE(B8:F8)</f>
        <v>208.74881999999997</v>
      </c>
      <c r="I8" s="28">
        <f>(H8/G8-1)*100</f>
        <v>1.202412659763752</v>
      </c>
      <c r="J8" s="124">
        <v>198.0777</v>
      </c>
      <c r="K8" s="125">
        <v>201.6122</v>
      </c>
      <c r="L8" s="28">
        <f>(K8/J8-1)*100</f>
        <v>1.7844007679814533</v>
      </c>
    </row>
    <row r="9" spans="1:12" ht="15" customHeight="1">
      <c r="A9" s="33" t="s">
        <v>25</v>
      </c>
      <c r="B9" s="29">
        <v>358</v>
      </c>
      <c r="C9" s="87">
        <v>357</v>
      </c>
      <c r="D9" s="29">
        <v>355</v>
      </c>
      <c r="E9" s="87">
        <v>357</v>
      </c>
      <c r="F9" s="87">
        <v>355</v>
      </c>
      <c r="G9" s="87">
        <v>354.4</v>
      </c>
      <c r="H9" s="87">
        <f>AVERAGE(B9:F9)</f>
        <v>356.4</v>
      </c>
      <c r="I9" s="87">
        <f>(H9/G9-1)*100</f>
        <v>0.5643340857787837</v>
      </c>
      <c r="J9" s="126">
        <v>392.7272</v>
      </c>
      <c r="K9" s="126">
        <v>353.8181</v>
      </c>
      <c r="L9" s="87">
        <f>(K9/J9-1)*100</f>
        <v>-9.907411556928059</v>
      </c>
    </row>
    <row r="10" spans="1:12" ht="15" customHeight="1">
      <c r="A10" s="50" t="s">
        <v>26</v>
      </c>
      <c r="B10" s="112">
        <v>340.1576</v>
      </c>
      <c r="C10" s="28">
        <v>338.6878</v>
      </c>
      <c r="D10" s="112">
        <v>336.2076</v>
      </c>
      <c r="E10" s="28">
        <v>339.882</v>
      </c>
      <c r="F10" s="28">
        <v>337.8611</v>
      </c>
      <c r="G10" s="28">
        <v>337.75084</v>
      </c>
      <c r="H10" s="112">
        <f>AVERAGE(B10:F10)</f>
        <v>338.55922</v>
      </c>
      <c r="I10" s="28">
        <f>(H10/G10-1)*100</f>
        <v>0.23934211384937232</v>
      </c>
      <c r="J10" s="125">
        <v>315.8546</v>
      </c>
      <c r="K10" s="125">
        <v>339.8724</v>
      </c>
      <c r="L10" s="28">
        <f>(K10/J10-1)*100</f>
        <v>7.604068454282453</v>
      </c>
    </row>
    <row r="11" spans="1:12" ht="15" customHeight="1">
      <c r="A11" s="33" t="s">
        <v>50</v>
      </c>
      <c r="B11" s="29">
        <v>343.5294117647059</v>
      </c>
      <c r="C11" s="87">
        <v>344.211166894873</v>
      </c>
      <c r="D11" s="29">
        <v>343.89002810055445</v>
      </c>
      <c r="E11" s="87">
        <v>344.83543151827695</v>
      </c>
      <c r="F11" s="87">
        <v>346.7962344366839</v>
      </c>
      <c r="G11" s="87">
        <v>343.810306724612</v>
      </c>
      <c r="H11" s="87">
        <f>AVERAGE(B11:F11)</f>
        <v>344.65245454301885</v>
      </c>
      <c r="I11" s="87">
        <f>(H11/G11-1)*100</f>
        <v>0.24494548358067192</v>
      </c>
      <c r="J11" s="126">
        <v>491.4</v>
      </c>
      <c r="K11" s="126">
        <v>345.3531590917473</v>
      </c>
      <c r="L11" s="87">
        <f>(K11/J11-1)*100</f>
        <v>-29.72056184539127</v>
      </c>
    </row>
    <row r="12" spans="1:12" s="13" customFormat="1" ht="15" customHeight="1">
      <c r="A12" s="115" t="s">
        <v>56</v>
      </c>
      <c r="B12" s="91" t="s">
        <v>63</v>
      </c>
      <c r="C12" s="91" t="s">
        <v>63</v>
      </c>
      <c r="D12" s="91" t="s">
        <v>63</v>
      </c>
      <c r="E12" s="91" t="s">
        <v>63</v>
      </c>
      <c r="F12" s="91" t="s">
        <v>63</v>
      </c>
      <c r="G12" s="91" t="s">
        <v>63</v>
      </c>
      <c r="H12" s="91" t="s">
        <v>63</v>
      </c>
      <c r="I12" s="91" t="s">
        <v>63</v>
      </c>
      <c r="J12" s="148" t="s">
        <v>63</v>
      </c>
      <c r="K12" s="91" t="s">
        <v>63</v>
      </c>
      <c r="L12" s="91" t="s">
        <v>63</v>
      </c>
    </row>
    <row r="13" spans="1:12" ht="15" customHeight="1">
      <c r="A13" s="52" t="s">
        <v>27</v>
      </c>
      <c r="B13" s="87">
        <v>148</v>
      </c>
      <c r="C13" s="87">
        <v>148</v>
      </c>
      <c r="D13" s="29">
        <v>148</v>
      </c>
      <c r="E13" s="87">
        <v>148</v>
      </c>
      <c r="F13" s="87">
        <v>148</v>
      </c>
      <c r="G13" s="87">
        <v>148</v>
      </c>
      <c r="H13" s="87">
        <f>AVERAGE(B13:F13)</f>
        <v>148</v>
      </c>
      <c r="I13" s="87">
        <f>(H13/G13-1)*100</f>
        <v>0</v>
      </c>
      <c r="J13" s="107">
        <v>130</v>
      </c>
      <c r="K13" s="107">
        <v>148</v>
      </c>
      <c r="L13" s="87">
        <f aca="true" t="shared" si="0" ref="L13:L22">(K13/J13-1)*100</f>
        <v>13.846153846153841</v>
      </c>
    </row>
    <row r="14" spans="1:12" ht="15" customHeight="1">
      <c r="A14" s="115" t="s">
        <v>28</v>
      </c>
      <c r="B14" s="28">
        <v>702.6124</v>
      </c>
      <c r="C14" s="28">
        <v>695.9985</v>
      </c>
      <c r="D14" s="112">
        <v>710.9899</v>
      </c>
      <c r="E14" s="28">
        <v>703.9352</v>
      </c>
      <c r="F14" s="28">
        <v>705.4784</v>
      </c>
      <c r="G14" s="28">
        <v>681.40394</v>
      </c>
      <c r="H14" s="112">
        <f aca="true" t="shared" si="1" ref="H14:H31">AVERAGE(B14:F14)</f>
        <v>703.80288</v>
      </c>
      <c r="I14" s="28">
        <f aca="true" t="shared" si="2" ref="I14:I31">(H14/G14-1)*100</f>
        <v>3.2871750051812088</v>
      </c>
      <c r="J14" s="108">
        <v>656.0565</v>
      </c>
      <c r="K14" s="108">
        <v>667.5589</v>
      </c>
      <c r="L14" s="28">
        <f t="shared" si="0"/>
        <v>1.753263628970969</v>
      </c>
    </row>
    <row r="15" spans="1:12" ht="15" customHeight="1">
      <c r="A15" s="116" t="s">
        <v>29</v>
      </c>
      <c r="B15" s="87">
        <v>702.6124</v>
      </c>
      <c r="C15" s="87">
        <v>695.9985</v>
      </c>
      <c r="D15" s="29">
        <v>699.9668</v>
      </c>
      <c r="E15" s="87">
        <v>692.9121</v>
      </c>
      <c r="F15" s="87">
        <v>694.4553</v>
      </c>
      <c r="G15" s="87">
        <v>681.40394</v>
      </c>
      <c r="H15" s="29">
        <f t="shared" si="1"/>
        <v>697.18902</v>
      </c>
      <c r="I15" s="87">
        <f t="shared" si="2"/>
        <v>2.316552498947977</v>
      </c>
      <c r="J15" s="109">
        <v>637.5089</v>
      </c>
      <c r="K15" s="109">
        <v>667.1946</v>
      </c>
      <c r="L15" s="87">
        <f t="shared" si="0"/>
        <v>4.656515383549942</v>
      </c>
    </row>
    <row r="16" spans="1:12" ht="15" customHeight="1">
      <c r="A16" s="115" t="s">
        <v>30</v>
      </c>
      <c r="B16" s="28">
        <v>775.2197</v>
      </c>
      <c r="C16" s="28">
        <v>774.5459</v>
      </c>
      <c r="D16" s="112">
        <v>774.9363</v>
      </c>
      <c r="E16" s="28">
        <v>783.706</v>
      </c>
      <c r="F16" s="28">
        <v>780.9566</v>
      </c>
      <c r="G16" s="28">
        <v>775.0705</v>
      </c>
      <c r="H16" s="112">
        <f t="shared" si="1"/>
        <v>777.8729000000001</v>
      </c>
      <c r="I16" s="28">
        <f t="shared" si="2"/>
        <v>0.36156710905652645</v>
      </c>
      <c r="J16" s="108">
        <v>754.1688</v>
      </c>
      <c r="K16" s="108">
        <v>769.4767</v>
      </c>
      <c r="L16" s="28">
        <f t="shared" si="0"/>
        <v>2.029771053907292</v>
      </c>
    </row>
    <row r="17" spans="1:12" ht="15" customHeight="1">
      <c r="A17" s="116" t="s">
        <v>31</v>
      </c>
      <c r="B17" s="87">
        <v>694</v>
      </c>
      <c r="C17" s="87">
        <v>692</v>
      </c>
      <c r="D17" s="29">
        <v>696</v>
      </c>
      <c r="E17" s="87">
        <v>692</v>
      </c>
      <c r="F17" s="87">
        <v>707</v>
      </c>
      <c r="G17" s="87">
        <v>674.2</v>
      </c>
      <c r="H17" s="87">
        <f>AVERAGE(B17:F17)</f>
        <v>696.2</v>
      </c>
      <c r="I17" s="87">
        <f>(H17/G17-1)*100</f>
        <v>3.2631266686443228</v>
      </c>
      <c r="J17" s="109">
        <v>657.7272</v>
      </c>
      <c r="K17" s="109">
        <v>665.0454</v>
      </c>
      <c r="L17" s="87">
        <f t="shared" si="0"/>
        <v>1.1126497429329252</v>
      </c>
    </row>
    <row r="18" spans="1:12" ht="15" customHeight="1">
      <c r="A18" s="115" t="s">
        <v>32</v>
      </c>
      <c r="B18" s="28">
        <v>755</v>
      </c>
      <c r="C18" s="28">
        <v>765</v>
      </c>
      <c r="D18" s="112">
        <v>755</v>
      </c>
      <c r="E18" s="28">
        <v>760</v>
      </c>
      <c r="F18" s="28">
        <v>752.5</v>
      </c>
      <c r="G18" s="28">
        <v>728</v>
      </c>
      <c r="H18" s="112">
        <f t="shared" si="1"/>
        <v>757.5</v>
      </c>
      <c r="I18" s="28">
        <f t="shared" si="2"/>
        <v>4.05219780219781</v>
      </c>
      <c r="J18" s="108">
        <v>712.6086</v>
      </c>
      <c r="K18" s="108">
        <v>736.7391</v>
      </c>
      <c r="L18" s="28">
        <f t="shared" si="0"/>
        <v>3.3862207107800746</v>
      </c>
    </row>
    <row r="19" spans="1:12" ht="15" customHeight="1">
      <c r="A19" s="116" t="s">
        <v>33</v>
      </c>
      <c r="B19" s="87">
        <v>670</v>
      </c>
      <c r="C19" s="87">
        <v>660</v>
      </c>
      <c r="D19" s="29">
        <v>670</v>
      </c>
      <c r="E19" s="87">
        <v>675</v>
      </c>
      <c r="F19" s="87">
        <v>675</v>
      </c>
      <c r="G19" s="87">
        <v>661</v>
      </c>
      <c r="H19" s="87">
        <f t="shared" si="1"/>
        <v>670</v>
      </c>
      <c r="I19" s="87">
        <f t="shared" si="2"/>
        <v>1.3615733736762392</v>
      </c>
      <c r="J19" s="109">
        <v>673.409</v>
      </c>
      <c r="K19" s="109">
        <v>680.4545</v>
      </c>
      <c r="L19" s="87">
        <f t="shared" si="0"/>
        <v>1.046243813195269</v>
      </c>
    </row>
    <row r="20" spans="1:12" ht="15" customHeight="1">
      <c r="A20" s="115" t="s">
        <v>34</v>
      </c>
      <c r="B20" s="28">
        <v>906.462</v>
      </c>
      <c r="C20" s="28">
        <v>924.9972</v>
      </c>
      <c r="D20" s="112">
        <v>921.0672</v>
      </c>
      <c r="E20" s="28">
        <v>920.9652</v>
      </c>
      <c r="F20" s="28">
        <v>916.8232</v>
      </c>
      <c r="G20" s="28">
        <v>886.53112</v>
      </c>
      <c r="H20" s="112">
        <f t="shared" si="1"/>
        <v>918.06296</v>
      </c>
      <c r="I20" s="28">
        <f t="shared" si="2"/>
        <v>3.556766287008628</v>
      </c>
      <c r="J20" s="108">
        <v>872.0676</v>
      </c>
      <c r="K20" s="108">
        <v>907.8564</v>
      </c>
      <c r="L20" s="28">
        <f t="shared" si="0"/>
        <v>4.1039020369521895</v>
      </c>
    </row>
    <row r="21" spans="1:12" ht="15" customHeight="1">
      <c r="A21" s="116" t="s">
        <v>35</v>
      </c>
      <c r="B21" s="87">
        <v>661.386</v>
      </c>
      <c r="C21" s="87">
        <v>661.386</v>
      </c>
      <c r="D21" s="29">
        <v>661.386</v>
      </c>
      <c r="E21" s="87">
        <v>661.386</v>
      </c>
      <c r="F21" s="87">
        <v>661.386</v>
      </c>
      <c r="G21" s="87">
        <v>661.386</v>
      </c>
      <c r="H21" s="29">
        <f t="shared" si="1"/>
        <v>661.386</v>
      </c>
      <c r="I21" s="87">
        <f t="shared" si="2"/>
        <v>0</v>
      </c>
      <c r="J21" s="109">
        <v>661.386</v>
      </c>
      <c r="K21" s="109">
        <v>661.386</v>
      </c>
      <c r="L21" s="87">
        <f t="shared" si="0"/>
        <v>0</v>
      </c>
    </row>
    <row r="22" spans="1:12" ht="15" customHeight="1">
      <c r="A22" s="115" t="s">
        <v>36</v>
      </c>
      <c r="B22" s="28">
        <v>903.8942</v>
      </c>
      <c r="C22" s="28">
        <v>903.8942</v>
      </c>
      <c r="D22" s="112">
        <v>903.8942</v>
      </c>
      <c r="E22" s="28">
        <v>903.8942</v>
      </c>
      <c r="F22" s="28">
        <v>903.8942</v>
      </c>
      <c r="G22" s="28">
        <v>899.48496</v>
      </c>
      <c r="H22" s="112">
        <f t="shared" si="1"/>
        <v>903.8942</v>
      </c>
      <c r="I22" s="28">
        <f t="shared" si="2"/>
        <v>0.4901960784313708</v>
      </c>
      <c r="J22" s="108">
        <v>901.9771</v>
      </c>
      <c r="K22" s="128">
        <v>903.8942</v>
      </c>
      <c r="L22" s="28">
        <f t="shared" si="0"/>
        <v>0.21254419873852903</v>
      </c>
    </row>
    <row r="23" spans="1:12" ht="15" customHeight="1">
      <c r="A23" s="117" t="s">
        <v>37</v>
      </c>
      <c r="B23" s="87"/>
      <c r="C23" s="87"/>
      <c r="D23" s="29"/>
      <c r="E23" s="87"/>
      <c r="F23" s="87"/>
      <c r="G23" s="27"/>
      <c r="H23" s="29"/>
      <c r="I23" s="27"/>
      <c r="J23" s="107"/>
      <c r="K23" s="107"/>
      <c r="L23" s="107"/>
    </row>
    <row r="24" spans="1:12" ht="15" customHeight="1">
      <c r="A24" s="115" t="s">
        <v>38</v>
      </c>
      <c r="B24" s="28">
        <v>277.7821</v>
      </c>
      <c r="C24" s="28">
        <v>278.664</v>
      </c>
      <c r="D24" s="112">
        <v>282.6323</v>
      </c>
      <c r="E24" s="28">
        <v>279.3254</v>
      </c>
      <c r="F24" s="28">
        <v>276.2389</v>
      </c>
      <c r="G24" s="28">
        <v>276.28297999999995</v>
      </c>
      <c r="H24" s="112">
        <f t="shared" si="1"/>
        <v>278.92854</v>
      </c>
      <c r="I24" s="28">
        <f t="shared" si="2"/>
        <v>0.9575544610095132</v>
      </c>
      <c r="J24" s="110">
        <v>290.6647</v>
      </c>
      <c r="K24" s="28">
        <v>277.2069</v>
      </c>
      <c r="L24" s="112">
        <f>(K24/J24-1)*100</f>
        <v>-4.630008391111806</v>
      </c>
    </row>
    <row r="25" spans="1:12" ht="15" customHeight="1">
      <c r="A25" s="116" t="s">
        <v>39</v>
      </c>
      <c r="B25" s="87">
        <v>344.1</v>
      </c>
      <c r="C25" s="87">
        <v>347.8</v>
      </c>
      <c r="D25" s="29">
        <v>338.9</v>
      </c>
      <c r="E25" s="87">
        <v>332.1</v>
      </c>
      <c r="F25" s="87">
        <v>335.2</v>
      </c>
      <c r="G25" s="87">
        <v>339.68</v>
      </c>
      <c r="H25" s="29">
        <f t="shared" si="1"/>
        <v>339.62</v>
      </c>
      <c r="I25" s="87">
        <f t="shared" si="2"/>
        <v>-0.017663683466795366</v>
      </c>
      <c r="J25" s="106">
        <v>361.9739</v>
      </c>
      <c r="K25" s="106">
        <v>340.1434</v>
      </c>
      <c r="L25" s="87">
        <f>(K25/J25-1)*100</f>
        <v>-6.030959690740145</v>
      </c>
    </row>
    <row r="26" spans="1:12" ht="15" customHeight="1">
      <c r="A26" s="115" t="s">
        <v>40</v>
      </c>
      <c r="B26" s="28">
        <v>275.798</v>
      </c>
      <c r="C26" s="28">
        <v>280.21</v>
      </c>
      <c r="D26" s="112">
        <v>276.9003</v>
      </c>
      <c r="E26" s="28">
        <v>273.1524</v>
      </c>
      <c r="F26" s="28">
        <v>277.1207</v>
      </c>
      <c r="G26" s="28">
        <v>274.47518</v>
      </c>
      <c r="H26" s="28">
        <f t="shared" si="1"/>
        <v>276.63628</v>
      </c>
      <c r="I26" s="28">
        <f t="shared" si="2"/>
        <v>0.7873571665022672</v>
      </c>
      <c r="J26" s="111">
        <v>290.6743</v>
      </c>
      <c r="K26" s="127">
        <v>274.6381</v>
      </c>
      <c r="L26" s="112">
        <f>(K26/J26-1)*100</f>
        <v>-5.516896402605942</v>
      </c>
    </row>
    <row r="27" spans="1:12" ht="15" customHeight="1">
      <c r="A27" s="134" t="s">
        <v>41</v>
      </c>
      <c r="B27" s="129" t="s">
        <v>63</v>
      </c>
      <c r="C27" s="27" t="s">
        <v>63</v>
      </c>
      <c r="D27" s="129" t="s">
        <v>63</v>
      </c>
      <c r="E27" s="129" t="s">
        <v>63</v>
      </c>
      <c r="F27" s="129" t="s">
        <v>63</v>
      </c>
      <c r="G27" s="129" t="s">
        <v>62</v>
      </c>
      <c r="H27" s="129" t="s">
        <v>62</v>
      </c>
      <c r="I27" s="129" t="s">
        <v>62</v>
      </c>
      <c r="J27" s="129" t="s">
        <v>62</v>
      </c>
      <c r="K27" s="129" t="s">
        <v>62</v>
      </c>
      <c r="L27" s="129" t="s">
        <v>62</v>
      </c>
    </row>
    <row r="28" spans="1:12" ht="15" customHeight="1">
      <c r="A28" s="133" t="s">
        <v>73</v>
      </c>
      <c r="B28" s="150"/>
      <c r="C28" s="28"/>
      <c r="D28" s="130"/>
      <c r="E28" s="130"/>
      <c r="F28" s="130"/>
      <c r="G28" s="130"/>
      <c r="H28" s="130"/>
      <c r="I28" s="130"/>
      <c r="J28" s="131"/>
      <c r="K28" s="131"/>
      <c r="L28" s="131"/>
    </row>
    <row r="29" spans="1:12" ht="15.75" customHeight="1">
      <c r="A29" s="135" t="s">
        <v>74</v>
      </c>
      <c r="B29" s="87">
        <v>2647.17345</v>
      </c>
      <c r="C29" s="87">
        <v>2633.3947</v>
      </c>
      <c r="D29" s="137">
        <v>2623.4739999999997</v>
      </c>
      <c r="E29" s="137">
        <v>2623.4739999999997</v>
      </c>
      <c r="F29" s="137">
        <v>2628.9855</v>
      </c>
      <c r="G29" s="137">
        <v>2516.7713599999997</v>
      </c>
      <c r="H29" s="87">
        <f t="shared" si="1"/>
        <v>2631.3003299999996</v>
      </c>
      <c r="I29" s="87">
        <f t="shared" si="2"/>
        <v>4.550630693763136</v>
      </c>
      <c r="J29" s="141">
        <v>2499.081841304348</v>
      </c>
      <c r="K29" s="141">
        <v>2424.9641478260874</v>
      </c>
      <c r="L29" s="141">
        <f>(K29/J29-1)*100</f>
        <v>-2.9657969680407237</v>
      </c>
    </row>
    <row r="30" spans="1:12" ht="15" customHeight="1">
      <c r="A30" s="132" t="s">
        <v>75</v>
      </c>
      <c r="B30" s="28">
        <v>3286.5074499999996</v>
      </c>
      <c r="C30" s="28">
        <v>3259.5011</v>
      </c>
      <c r="D30" s="138">
        <v>3236.3528</v>
      </c>
      <c r="E30" s="138">
        <v>3235.80165</v>
      </c>
      <c r="F30" s="138">
        <v>3240.7619999999997</v>
      </c>
      <c r="G30" s="138">
        <v>3227.20371</v>
      </c>
      <c r="H30" s="28">
        <f t="shared" si="1"/>
        <v>3251.785</v>
      </c>
      <c r="I30" s="28">
        <f t="shared" si="2"/>
        <v>0.7616900638726776</v>
      </c>
      <c r="J30" s="142">
        <v>3430.621193478261</v>
      </c>
      <c r="K30" s="142">
        <v>3175.918004347826</v>
      </c>
      <c r="L30" s="142">
        <f>(K30/J30-1)*100</f>
        <v>-7.42440435028604</v>
      </c>
    </row>
    <row r="31" spans="1:12" ht="18">
      <c r="A31" s="136" t="s">
        <v>76</v>
      </c>
      <c r="B31" s="139">
        <v>1422.51815</v>
      </c>
      <c r="C31" s="139">
        <v>1483.1446500000002</v>
      </c>
      <c r="D31" s="139">
        <v>1428.0296500000002</v>
      </c>
      <c r="E31" s="139">
        <v>1417.5577999999998</v>
      </c>
      <c r="F31" s="139">
        <v>1413.69975</v>
      </c>
      <c r="G31" s="139">
        <v>1438.28104</v>
      </c>
      <c r="H31" s="139">
        <f t="shared" si="1"/>
        <v>1432.99</v>
      </c>
      <c r="I31" s="139">
        <f t="shared" si="2"/>
        <v>-0.3678724708767622</v>
      </c>
      <c r="J31" s="143">
        <v>1358.9681586956522</v>
      </c>
      <c r="K31" s="143">
        <v>1422.9207291304344</v>
      </c>
      <c r="L31" s="143">
        <f>(K31/J31-1)*100</f>
        <v>4.705965333004158</v>
      </c>
    </row>
    <row r="32" spans="1:12" ht="18">
      <c r="A32" s="204" t="s">
        <v>80</v>
      </c>
      <c r="B32" s="205"/>
      <c r="C32" s="205"/>
      <c r="D32" s="205"/>
      <c r="E32" s="205"/>
      <c r="F32" s="205"/>
      <c r="G32" s="206"/>
      <c r="H32" s="206"/>
      <c r="I32" s="206"/>
      <c r="J32" s="206"/>
      <c r="K32" s="206"/>
      <c r="L32" s="206"/>
    </row>
    <row r="33" spans="1:12" ht="18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1" r:id="rId1"/>
  <ignoredErrors>
    <ignoredError sqref="H8 H26:H31 H20:H25 H10 H18 H14:H16 H9 H17 H19 H11:H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2019-09-21T18:21:37Z</cp:lastPrinted>
  <dcterms:created xsi:type="dcterms:W3CDTF">2010-11-09T14:07:20Z</dcterms:created>
  <dcterms:modified xsi:type="dcterms:W3CDTF">2019-11-11T14:36:49Z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