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<sst xmlns="http://schemas.openxmlformats.org/spreadsheetml/2006/main" count="199" uniqueCount="86">
  <si>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</si>
  <si>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</si>
  <si>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</si>
  <si>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</si>
  <si>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</si>
  <si>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</si>
  <si>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</si>
  <si>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</si>
  <si>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</si>
  <si>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</si>
  <si>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</si>
  <si>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</si>
  <si>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</si>
  <si>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</si>
  <si>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</si>
  <si>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</si>
  <si>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</si>
  <si>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</si>
  <si>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</si>
  <si>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</si>
  <si>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</si>
  <si>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</si>
  <si>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</si>
  <si>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</si>
  <si>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</si>
  <si>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</si>
  <si>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</si>
  <si>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</si>
  <si>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</si>
  <si>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</si>
  <si>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</si>
  <si>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</si>
  <si>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</si>
  <si>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</si>
  <si>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</si>
  <si>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</si>
  <si>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</si>
  <si>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</si>
  <si>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</si>
  <si>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</si>
  <si>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</si>
  <si>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</si>
  <si>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</si>
  <si>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</si>
  <si>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</si>
  <si>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</si>
  <si>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</si>
  <si>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</si>
  <si>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</si>
  <si>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</si>
  <si>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</si>
  <si>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</si>
  <si>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</si>
  <si>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</si>
  <si>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</si>
  <si>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</si>
  <si>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</si>
  <si>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</si>
  <si>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</si>
  <si>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</si>
  <si>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</si>
  <si>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</si>
  <si>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</si>
  <si>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</si>
  <si>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</si>
  <si>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</si>
  <si>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</si>
  <si>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</si>
  <si>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</si>
  <si>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</si>
  <si>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</si>
  <si>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</si>
  <si>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</si>
  <si>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</si>
  <si>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</si>
  <si>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</si>
  <si>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</si>
  <si>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</si>
  <si>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</si>
  <si>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</si>
  <si>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</si>
  <si>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</si>
  <si>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Febrero 2020</t>
  </si>
  <si>
    <t>Enero</t>
  </si>
  <si>
    <t>semana del 17 al 23 de febrero de 2020</t>
  </si>
  <si>
    <t>Nota: lunes 17 de febrero feriado nacional en Estados Unidos de Norteamérica,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</si>
</sst>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6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58" borderId="37" xfId="0" applyNumberFormat="1" applyFont="1" applyFill="1" applyBorder="1" applyAlignment="1">
      <alignment horizontal="center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7" t="s">
        <v>52</v>
      </c>
      <c r="C22" s="177"/>
      <c r="D22" s="177"/>
      <c r="E22" s="177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8" t="s">
        <v>47</v>
      </c>
      <c r="B10" s="178"/>
      <c r="C10" s="178"/>
      <c r="D10" s="179"/>
      <c r="E10" s="178"/>
      <c r="F10" s="178"/>
      <c r="G10" s="59"/>
      <c r="H10" s="58"/>
    </row>
    <row r="11" spans="1:8" ht="18">
      <c r="A11" s="180" t="s">
        <v>49</v>
      </c>
      <c r="B11" s="180"/>
      <c r="C11" s="180"/>
      <c r="D11" s="180"/>
      <c r="E11" s="180"/>
      <c r="F11" s="18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85" t="s">
        <v>44</v>
      </c>
      <c r="B14" s="185"/>
      <c r="C14" s="185"/>
      <c r="D14" s="186"/>
      <c r="E14" s="185"/>
      <c r="F14" s="185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5" t="s">
        <v>77</v>
      </c>
      <c r="B18" s="185"/>
      <c r="C18" s="185"/>
      <c r="D18" s="186"/>
      <c r="E18" s="185"/>
      <c r="F18" s="185"/>
      <c r="G18" s="64"/>
      <c r="H18" s="58"/>
      <c r="I18" s="58"/>
      <c r="J18" s="58"/>
      <c r="K18" s="58"/>
      <c r="L18" s="58"/>
    </row>
    <row r="19" spans="1:12" ht="18">
      <c r="A19" s="181" t="s">
        <v>78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5" t="s">
        <v>45</v>
      </c>
      <c r="B22" s="185"/>
      <c r="C22" s="185"/>
      <c r="D22" s="186"/>
      <c r="E22" s="185"/>
      <c r="F22" s="185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7" t="s">
        <v>0</v>
      </c>
      <c r="B24" s="187"/>
      <c r="C24" s="187"/>
      <c r="D24" s="187"/>
      <c r="E24" s="187"/>
      <c r="F24" s="187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3" t="s">
        <v>48</v>
      </c>
      <c r="C36" s="183"/>
      <c r="D36" s="183"/>
    </row>
    <row r="37" spans="2:4" ht="18">
      <c r="B37" s="183" t="s">
        <v>57</v>
      </c>
      <c r="C37" s="183"/>
      <c r="D37" s="12"/>
    </row>
    <row r="38" spans="2:4" ht="18">
      <c r="B38" s="183" t="s">
        <v>58</v>
      </c>
      <c r="C38" s="183"/>
      <c r="D38" s="12"/>
    </row>
    <row r="39" spans="2:4" ht="18">
      <c r="B39" s="184" t="s">
        <v>46</v>
      </c>
      <c r="C39" s="184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9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9"/>
      <c r="B2" s="190" t="s">
        <v>82</v>
      </c>
      <c r="C2" s="190"/>
      <c r="D2" s="190"/>
      <c r="E2" s="190"/>
      <c r="F2" s="190"/>
      <c r="G2" s="191" t="s">
        <v>2</v>
      </c>
      <c r="H2" s="191"/>
      <c r="I2" s="191"/>
      <c r="J2" s="191" t="s">
        <v>3</v>
      </c>
      <c r="K2" s="191"/>
      <c r="L2" s="191"/>
      <c r="M2" s="4"/>
      <c r="N2" s="4"/>
      <c r="O2" s="4"/>
    </row>
    <row r="3" spans="1:15" ht="15.75">
      <c r="A3" s="189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2"/>
      <c r="H3" s="191"/>
      <c r="I3" s="191"/>
      <c r="J3" s="193" t="s">
        <v>83</v>
      </c>
      <c r="K3" s="193"/>
      <c r="L3" s="193"/>
      <c r="M3" s="4"/>
      <c r="N3" s="4"/>
      <c r="O3" s="4"/>
    </row>
    <row r="4" spans="1:15" ht="15.75">
      <c r="A4" s="189"/>
      <c r="B4" s="45">
        <v>17</v>
      </c>
      <c r="C4" s="45">
        <v>18</v>
      </c>
      <c r="D4" s="45">
        <v>19</v>
      </c>
      <c r="E4" s="45">
        <v>20</v>
      </c>
      <c r="F4" s="45">
        <v>21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240</v>
      </c>
      <c r="C6" s="95">
        <v>240</v>
      </c>
      <c r="D6" s="87">
        <v>240</v>
      </c>
      <c r="E6" s="87">
        <v>240</v>
      </c>
      <c r="F6" s="87">
        <v>240</v>
      </c>
      <c r="G6" s="87">
        <v>240</v>
      </c>
      <c r="H6" s="95">
        <f>AVERAGE(B6:F6)</f>
        <v>240</v>
      </c>
      <c r="I6" s="95">
        <f>(H6/G6-1)*100</f>
        <v>0</v>
      </c>
      <c r="J6" s="161">
        <v>243.95</v>
      </c>
      <c r="K6" s="150">
        <v>240</v>
      </c>
      <c r="L6" s="95">
        <f>(K6/J6-1)*100</f>
        <v>-1.6191842590694727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138" t="s">
        <v>62</v>
      </c>
      <c r="C10" s="95">
        <v>257.8</v>
      </c>
      <c r="D10" s="95">
        <v>257.3</v>
      </c>
      <c r="E10" s="95">
        <v>255.3</v>
      </c>
      <c r="F10" s="173">
        <v>252</v>
      </c>
      <c r="G10" s="29">
        <v>249.34</v>
      </c>
      <c r="H10" s="95">
        <f aca="true" t="shared" si="0" ref="H10:H24">AVERAGE(B10:F10)</f>
        <v>255.60000000000002</v>
      </c>
      <c r="I10" s="95">
        <f aca="true" t="shared" si="1" ref="I10:I24">(H10/G10-1)*100</f>
        <v>2.5106280580733165</v>
      </c>
      <c r="J10" s="161">
        <v>222.59</v>
      </c>
      <c r="K10" s="150">
        <v>253.7</v>
      </c>
      <c r="L10" s="95">
        <f>(K10/J10-1)*100</f>
        <v>13.976369109124388</v>
      </c>
      <c r="M10" s="4"/>
      <c r="N10" s="4"/>
      <c r="O10" s="4"/>
    </row>
    <row r="11" spans="1:15" ht="15">
      <c r="A11" s="34" t="s">
        <v>14</v>
      </c>
      <c r="B11" s="91" t="s">
        <v>62</v>
      </c>
      <c r="C11" s="28">
        <v>242.7</v>
      </c>
      <c r="D11" s="28">
        <v>240.5</v>
      </c>
      <c r="E11" s="28">
        <v>238.3</v>
      </c>
      <c r="F11" s="174">
        <v>236.4</v>
      </c>
      <c r="G11" s="28">
        <v>235.9</v>
      </c>
      <c r="H11" s="28">
        <f t="shared" si="0"/>
        <v>239.475</v>
      </c>
      <c r="I11" s="28">
        <f t="shared" si="1"/>
        <v>1.5154726579058808</v>
      </c>
      <c r="J11" s="165">
        <v>236.79</v>
      </c>
      <c r="K11" s="152">
        <v>237.6</v>
      </c>
      <c r="L11" s="28">
        <f>(K11/J11-1)*100</f>
        <v>0.3420752565564511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96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75" t="s">
        <v>62</v>
      </c>
      <c r="C13" s="88">
        <v>248.29757999999998</v>
      </c>
      <c r="D13" s="144">
        <v>246.09294</v>
      </c>
      <c r="E13" s="144">
        <v>243.8883</v>
      </c>
      <c r="F13" s="88">
        <v>241.95924</v>
      </c>
      <c r="G13" s="121">
        <v>243.851556</v>
      </c>
      <c r="H13" s="144">
        <f t="shared" si="0"/>
        <v>245.059515</v>
      </c>
      <c r="I13" s="144">
        <f t="shared" si="1"/>
        <v>0.49536653356438975</v>
      </c>
      <c r="J13" s="167">
        <v>242.89971142857144</v>
      </c>
      <c r="K13" s="153">
        <v>249.95543428571423</v>
      </c>
      <c r="L13" s="88">
        <f>(K13/J13-1)*100</f>
        <v>2.9047884888976583</v>
      </c>
      <c r="M13" s="4"/>
      <c r="N13" s="4"/>
      <c r="O13" s="4"/>
    </row>
    <row r="14" spans="1:15" ht="15">
      <c r="A14" s="35" t="s">
        <v>15</v>
      </c>
      <c r="B14" s="171" t="s">
        <v>62</v>
      </c>
      <c r="C14" s="147">
        <v>233.59998</v>
      </c>
      <c r="D14" s="145">
        <v>231.39534</v>
      </c>
      <c r="E14" s="145">
        <v>229.1907</v>
      </c>
      <c r="F14" s="89">
        <v>227.26164</v>
      </c>
      <c r="G14" s="89">
        <v>229.15395600000002</v>
      </c>
      <c r="H14" s="145">
        <f t="shared" si="0"/>
        <v>230.361915</v>
      </c>
      <c r="I14" s="145">
        <f t="shared" si="1"/>
        <v>0.5271386194179328</v>
      </c>
      <c r="J14" s="166">
        <v>238.3504542857143</v>
      </c>
      <c r="K14" s="154">
        <v>235.25783428571418</v>
      </c>
      <c r="L14" s="89">
        <f>(K14/J14-1)*100</f>
        <v>-1.2975095890914279</v>
      </c>
      <c r="M14" s="4"/>
      <c r="N14" s="4"/>
      <c r="O14" s="4"/>
    </row>
    <row r="15" spans="1:15" ht="15">
      <c r="A15" s="36" t="s">
        <v>42</v>
      </c>
      <c r="B15" s="175" t="s">
        <v>62</v>
      </c>
      <c r="C15" s="88">
        <v>228.08838</v>
      </c>
      <c r="D15" s="144">
        <v>225.88374</v>
      </c>
      <c r="E15" s="144">
        <v>223.6791</v>
      </c>
      <c r="F15" s="88">
        <v>221.75003999999998</v>
      </c>
      <c r="G15" s="88">
        <v>223.642356</v>
      </c>
      <c r="H15" s="144">
        <f t="shared" si="0"/>
        <v>224.850315</v>
      </c>
      <c r="I15" s="144">
        <f t="shared" si="1"/>
        <v>0.5401297954489293</v>
      </c>
      <c r="J15" s="167">
        <v>235.28845428571424</v>
      </c>
      <c r="K15" s="153">
        <v>228.69640571428567</v>
      </c>
      <c r="L15" s="88">
        <f>(K15/J15-1)*100</f>
        <v>-2.8016880774879627</v>
      </c>
      <c r="M15" s="4"/>
      <c r="N15" s="4"/>
      <c r="O15" s="4"/>
    </row>
    <row r="16" spans="1:15" ht="15">
      <c r="A16" s="37" t="s">
        <v>64</v>
      </c>
      <c r="B16" s="138" t="s">
        <v>62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243.61216</v>
      </c>
      <c r="H16" s="95">
        <f t="shared" si="0"/>
        <v>243.6127</v>
      </c>
      <c r="I16" s="95">
        <f t="shared" si="1"/>
        <v>0.00022166381186128348</v>
      </c>
      <c r="J16" s="161">
        <v>256.11</v>
      </c>
      <c r="K16" s="150">
        <v>243.61</v>
      </c>
      <c r="L16" s="87">
        <f>(K16/J16-1)*100</f>
        <v>-4.880715317636952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91"/>
      <c r="E19" s="28"/>
      <c r="F19" s="91"/>
      <c r="G19" s="91"/>
      <c r="H19" s="91"/>
      <c r="I19" s="91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179</v>
      </c>
      <c r="C20" s="95">
        <v>180</v>
      </c>
      <c r="D20" s="95">
        <v>178</v>
      </c>
      <c r="E20" s="87">
        <v>177</v>
      </c>
      <c r="F20" s="87">
        <v>175</v>
      </c>
      <c r="G20" s="87">
        <v>180.8</v>
      </c>
      <c r="H20" s="95">
        <f t="shared" si="0"/>
        <v>177.8</v>
      </c>
      <c r="I20" s="95">
        <f t="shared" si="1"/>
        <v>-1.65929203539823</v>
      </c>
      <c r="J20" s="169">
        <v>170.25</v>
      </c>
      <c r="K20" s="157">
        <v>186</v>
      </c>
      <c r="L20" s="95">
        <f>(K20/J20-1)*100</f>
        <v>9.251101321585908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138" t="s">
        <v>62</v>
      </c>
      <c r="C22" s="95">
        <v>179.34</v>
      </c>
      <c r="D22" s="95">
        <v>178.35</v>
      </c>
      <c r="E22" s="95">
        <v>178.35</v>
      </c>
      <c r="F22" s="87">
        <v>177.76</v>
      </c>
      <c r="G22" s="104">
        <v>178.294</v>
      </c>
      <c r="H22" s="95">
        <f t="shared" si="0"/>
        <v>178.45</v>
      </c>
      <c r="I22" s="95">
        <f t="shared" si="1"/>
        <v>0.08749593368255759</v>
      </c>
      <c r="J22" s="169">
        <v>177.51</v>
      </c>
      <c r="K22" s="157">
        <v>177.27</v>
      </c>
      <c r="L22" s="95">
        <f>(K22/J22-1)*100</f>
        <v>-0.13520365049854988</v>
      </c>
      <c r="M22" s="4"/>
      <c r="N22" s="4"/>
      <c r="O22" s="4"/>
    </row>
    <row r="23" spans="1:15" ht="15">
      <c r="A23" s="73" t="s">
        <v>19</v>
      </c>
      <c r="B23" s="91" t="s">
        <v>62</v>
      </c>
      <c r="C23" s="28">
        <v>178.34</v>
      </c>
      <c r="D23" s="28">
        <v>177.35</v>
      </c>
      <c r="E23" s="28">
        <v>177.35</v>
      </c>
      <c r="F23" s="28">
        <v>176.76</v>
      </c>
      <c r="G23" s="105">
        <v>177.294</v>
      </c>
      <c r="H23" s="28">
        <f t="shared" si="0"/>
        <v>177.45</v>
      </c>
      <c r="I23" s="28">
        <f t="shared" si="1"/>
        <v>0.08798944126704455</v>
      </c>
      <c r="J23" s="170">
        <v>176.51</v>
      </c>
      <c r="K23" s="158">
        <v>176.27</v>
      </c>
      <c r="L23" s="28">
        <f>(K23/J23-1)*100</f>
        <v>-0.1359696334485183</v>
      </c>
      <c r="M23" s="4"/>
      <c r="N23" s="4"/>
      <c r="O23" s="4"/>
    </row>
    <row r="24" spans="1:15" ht="15">
      <c r="A24" s="70" t="s">
        <v>65</v>
      </c>
      <c r="B24" s="138" t="s">
        <v>62</v>
      </c>
      <c r="C24" s="95">
        <v>296.0810596306813</v>
      </c>
      <c r="D24" s="95">
        <v>295.97082840967215</v>
      </c>
      <c r="E24" s="87">
        <v>296.1912908516905</v>
      </c>
      <c r="F24" s="87">
        <v>295.0889786415986</v>
      </c>
      <c r="G24" s="106">
        <v>296.8526781777456</v>
      </c>
      <c r="H24" s="95">
        <f t="shared" si="0"/>
        <v>295.83303938341066</v>
      </c>
      <c r="I24" s="95">
        <f t="shared" si="1"/>
        <v>-0.3434831043445774</v>
      </c>
      <c r="J24" s="168">
        <v>232.05771664739194</v>
      </c>
      <c r="K24" s="159">
        <v>292.8738560098902</v>
      </c>
      <c r="L24" s="95">
        <f>(K24/J24-1)*100</f>
        <v>26.20733334841323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447</v>
      </c>
      <c r="C26" s="106">
        <v>447</v>
      </c>
      <c r="D26" s="106">
        <v>447</v>
      </c>
      <c r="E26" s="106">
        <v>453</v>
      </c>
      <c r="F26" s="106">
        <v>453</v>
      </c>
      <c r="G26" s="106">
        <v>446.4</v>
      </c>
      <c r="H26" s="106">
        <f>AVERAGE(B26:F26)</f>
        <v>449.4</v>
      </c>
      <c r="I26" s="95">
        <f aca="true" t="shared" si="2" ref="I26:I31">(H26/G26-1)*100</f>
        <v>0.6720430107526987</v>
      </c>
      <c r="J26" s="168">
        <v>410.1</v>
      </c>
      <c r="K26" s="159">
        <v>451</v>
      </c>
      <c r="L26" s="95">
        <f aca="true" t="shared" si="3" ref="L26:L31">(K26/J26-1)*100</f>
        <v>9.973177273835642</v>
      </c>
      <c r="M26" s="4"/>
      <c r="N26" s="4"/>
      <c r="O26" s="4"/>
    </row>
    <row r="27" spans="1:12" ht="15">
      <c r="A27" s="72" t="s">
        <v>21</v>
      </c>
      <c r="B27" s="90">
        <v>444</v>
      </c>
      <c r="C27" s="90">
        <v>444</v>
      </c>
      <c r="D27" s="90">
        <v>444</v>
      </c>
      <c r="E27" s="90">
        <v>449</v>
      </c>
      <c r="F27" s="90">
        <v>449</v>
      </c>
      <c r="G27" s="90">
        <v>443.4</v>
      </c>
      <c r="H27" s="90">
        <f>AVERAGE(B27:F27)</f>
        <v>446</v>
      </c>
      <c r="I27" s="28">
        <f t="shared" si="2"/>
        <v>0.5863779882724351</v>
      </c>
      <c r="J27" s="165">
        <v>406.6</v>
      </c>
      <c r="K27" s="152">
        <v>447</v>
      </c>
      <c r="L27" s="28">
        <f t="shared" si="3"/>
        <v>9.936055090998508</v>
      </c>
    </row>
    <row r="28" spans="1:12" ht="15">
      <c r="A28" s="70" t="s">
        <v>22</v>
      </c>
      <c r="B28" s="106">
        <v>443</v>
      </c>
      <c r="C28" s="106">
        <v>443</v>
      </c>
      <c r="D28" s="106">
        <v>443</v>
      </c>
      <c r="E28" s="106">
        <v>448</v>
      </c>
      <c r="F28" s="106">
        <v>448</v>
      </c>
      <c r="G28" s="106">
        <v>442.4</v>
      </c>
      <c r="H28" s="106">
        <f>AVERAGE(B28:F28)</f>
        <v>445</v>
      </c>
      <c r="I28" s="106">
        <f t="shared" si="2"/>
        <v>0.5877034358046984</v>
      </c>
      <c r="J28" s="168">
        <v>405.2</v>
      </c>
      <c r="K28" s="159">
        <v>445</v>
      </c>
      <c r="L28" s="106">
        <f t="shared" si="3"/>
        <v>9.822309970385001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357.5</v>
      </c>
      <c r="C30" s="106">
        <v>357.5</v>
      </c>
      <c r="D30" s="106">
        <v>357.5</v>
      </c>
      <c r="E30" s="106">
        <v>380</v>
      </c>
      <c r="F30" s="106">
        <v>380</v>
      </c>
      <c r="G30" s="106">
        <v>357.5</v>
      </c>
      <c r="H30" s="106">
        <f>AVERAGE(B30:F30)</f>
        <v>366.5</v>
      </c>
      <c r="I30" s="106">
        <f t="shared" si="2"/>
        <v>2.5174825174825166</v>
      </c>
      <c r="J30" s="168">
        <v>361.25</v>
      </c>
      <c r="K30" s="159">
        <v>350.9782608695652</v>
      </c>
      <c r="L30" s="106">
        <f t="shared" si="3"/>
        <v>-2.8433879945840346</v>
      </c>
    </row>
    <row r="31" spans="1:12" ht="15">
      <c r="A31" s="93" t="s">
        <v>67</v>
      </c>
      <c r="B31" s="83">
        <v>352.5</v>
      </c>
      <c r="C31" s="83">
        <v>352.5</v>
      </c>
      <c r="D31" s="83">
        <v>352.5</v>
      </c>
      <c r="E31" s="83">
        <v>352.5</v>
      </c>
      <c r="F31" s="83">
        <v>375</v>
      </c>
      <c r="G31" s="83">
        <v>352.5</v>
      </c>
      <c r="H31" s="122">
        <f>AVERAGE(B31:F31)</f>
        <v>357</v>
      </c>
      <c r="I31" s="83">
        <f t="shared" si="2"/>
        <v>1.2765957446808418</v>
      </c>
      <c r="J31" s="172">
        <v>353.1818181818182</v>
      </c>
      <c r="K31" s="160">
        <v>346.5217391304348</v>
      </c>
      <c r="L31" s="83">
        <f t="shared" si="3"/>
        <v>-1.8857366683453614</v>
      </c>
    </row>
    <row r="32" spans="1:12" ht="15.75" customHeight="1">
      <c r="A32" s="194" t="s">
        <v>80</v>
      </c>
      <c r="B32" s="194"/>
      <c r="C32" s="194"/>
      <c r="D32" s="194"/>
      <c r="E32" s="85"/>
      <c r="F32" s="85"/>
      <c r="G32" s="195" t="s">
        <v>0</v>
      </c>
      <c r="H32" s="195"/>
      <c r="I32" s="195"/>
      <c r="J32" s="86"/>
      <c r="K32" s="86"/>
      <c r="L32" s="86"/>
    </row>
    <row r="33" spans="1:12" ht="15">
      <c r="A33" s="188" t="s">
        <v>79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1:12" ht="15">
      <c r="A34" s="188" t="s">
        <v>85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6 H20" formulaRange="1" unlockedFormula="1"/>
    <ignoredError sqref="K25 L20:L26 L6:L10 I26:I31 I25 I6 H10:I19 H21:I24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0" t="s">
        <v>82</v>
      </c>
      <c r="C2" s="190"/>
      <c r="D2" s="190"/>
      <c r="E2" s="190"/>
      <c r="F2" s="190"/>
      <c r="G2" s="196" t="s">
        <v>2</v>
      </c>
      <c r="H2" s="196"/>
      <c r="I2" s="196"/>
      <c r="J2" s="20"/>
      <c r="K2" s="21"/>
      <c r="L2" s="22"/>
    </row>
    <row r="3" spans="1:12" ht="15" customHeight="1">
      <c r="A3" s="19"/>
      <c r="B3" s="190"/>
      <c r="C3" s="190"/>
      <c r="D3" s="190"/>
      <c r="E3" s="190"/>
      <c r="F3" s="190"/>
      <c r="G3" s="196"/>
      <c r="H3" s="196"/>
      <c r="I3" s="196"/>
      <c r="J3" s="193" t="s">
        <v>3</v>
      </c>
      <c r="K3" s="193"/>
      <c r="L3" s="193"/>
    </row>
    <row r="4" spans="1:12" ht="15" customHeight="1">
      <c r="A4" s="199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7"/>
      <c r="H4" s="198"/>
      <c r="I4" s="196"/>
      <c r="J4" s="200" t="s">
        <v>83</v>
      </c>
      <c r="K4" s="201"/>
      <c r="L4" s="202"/>
    </row>
    <row r="5" spans="1:12" ht="15" customHeight="1">
      <c r="A5" s="199"/>
      <c r="B5" s="113">
        <v>17</v>
      </c>
      <c r="C5" s="113">
        <v>18</v>
      </c>
      <c r="D5" s="113">
        <v>19</v>
      </c>
      <c r="E5" s="113">
        <v>20</v>
      </c>
      <c r="F5" s="113">
        <v>21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91" t="s">
        <v>62</v>
      </c>
      <c r="C8" s="111">
        <v>209.0933</v>
      </c>
      <c r="D8" s="28">
        <v>207.5432</v>
      </c>
      <c r="E8" s="28">
        <v>205.6486</v>
      </c>
      <c r="F8" s="28">
        <v>203.9262</v>
      </c>
      <c r="G8" s="28">
        <v>206.23418</v>
      </c>
      <c r="H8" s="28">
        <f>AVERAGE(B8:F8)</f>
        <v>206.552825</v>
      </c>
      <c r="I8" s="28">
        <f>(H8/G8-1)*100</f>
        <v>0.15450639656335863</v>
      </c>
      <c r="J8" s="123">
        <v>190.8</v>
      </c>
      <c r="K8" s="124">
        <v>206.85</v>
      </c>
      <c r="L8" s="28">
        <f>(K8/J8-1)*100</f>
        <v>8.41194968553458</v>
      </c>
    </row>
    <row r="9" spans="1:12" ht="15" customHeight="1">
      <c r="A9" s="33" t="s">
        <v>25</v>
      </c>
      <c r="B9" s="87">
        <v>347</v>
      </c>
      <c r="C9" s="29">
        <v>349</v>
      </c>
      <c r="D9" s="87">
        <v>352</v>
      </c>
      <c r="E9" s="87">
        <v>350</v>
      </c>
      <c r="F9" s="87">
        <v>349</v>
      </c>
      <c r="G9" s="87">
        <v>347.4</v>
      </c>
      <c r="H9" s="87">
        <f>AVERAGE(B9:F9)</f>
        <v>349.4</v>
      </c>
      <c r="I9" s="87">
        <f>(H9/G9-1)*100</f>
        <v>0.5757052389176787</v>
      </c>
      <c r="J9" s="125">
        <v>346.65</v>
      </c>
      <c r="K9" s="125">
        <v>344</v>
      </c>
      <c r="L9" s="87">
        <f>(K9/J9-1)*100</f>
        <v>-0.764459829799502</v>
      </c>
    </row>
    <row r="10" spans="1:12" ht="15" customHeight="1">
      <c r="A10" s="50" t="s">
        <v>26</v>
      </c>
      <c r="B10" s="91" t="s">
        <v>62</v>
      </c>
      <c r="C10" s="111">
        <v>327.8483</v>
      </c>
      <c r="D10" s="28">
        <v>329.6855</v>
      </c>
      <c r="E10" s="28">
        <v>328.0321</v>
      </c>
      <c r="F10" s="28">
        <v>327.2053</v>
      </c>
      <c r="G10" s="28">
        <v>327.13181999999995</v>
      </c>
      <c r="H10" s="28">
        <f aca="true" t="shared" si="0" ref="H10:H31">AVERAGE(B10:F10)</f>
        <v>328.1928</v>
      </c>
      <c r="I10" s="28">
        <f aca="true" t="shared" si="1" ref="I10:I31">(H10/G10-1)*100</f>
        <v>0.3243279727420001</v>
      </c>
      <c r="J10" s="124">
        <v>334.51</v>
      </c>
      <c r="K10" s="124">
        <v>322.24</v>
      </c>
      <c r="L10" s="28">
        <f>(K10/J10-1)*100</f>
        <v>-3.6680517772263888</v>
      </c>
    </row>
    <row r="11" spans="1:12" ht="15" customHeight="1">
      <c r="A11" s="33" t="s">
        <v>50</v>
      </c>
      <c r="B11" s="27" t="s">
        <v>63</v>
      </c>
      <c r="C11" s="29">
        <v>349.45952074986775</v>
      </c>
      <c r="D11" s="87">
        <v>346.61534978492193</v>
      </c>
      <c r="E11" s="87">
        <v>347.0081595648232</v>
      </c>
      <c r="F11" s="87">
        <v>342.18066656612876</v>
      </c>
      <c r="G11" s="87">
        <v>347.1677245797453</v>
      </c>
      <c r="H11" s="87">
        <f t="shared" si="0"/>
        <v>346.3159241664354</v>
      </c>
      <c r="I11" s="87">
        <f t="shared" si="1"/>
        <v>-0.24535702860656317</v>
      </c>
      <c r="J11" s="125">
        <v>362.57334023817083</v>
      </c>
      <c r="K11" s="125">
        <v>360.11508472042175</v>
      </c>
      <c r="L11" s="87">
        <f>(K11/J11-1)*100</f>
        <v>-0.678002281175516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9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87">
        <f t="shared" si="0"/>
        <v>148</v>
      </c>
      <c r="I13" s="87">
        <f t="shared" si="1"/>
        <v>0</v>
      </c>
      <c r="J13" s="107">
        <v>135</v>
      </c>
      <c r="K13" s="107">
        <v>148</v>
      </c>
      <c r="L13" s="87">
        <f aca="true" t="shared" si="2" ref="L13:L22">(K13/J13-1)*100</f>
        <v>9.629629629629633</v>
      </c>
    </row>
    <row r="14" spans="1:12" ht="15" customHeight="1">
      <c r="A14" s="114" t="s">
        <v>28</v>
      </c>
      <c r="B14" s="91" t="s">
        <v>62</v>
      </c>
      <c r="C14" s="28">
        <v>671.9682</v>
      </c>
      <c r="D14" s="28">
        <v>668.2203</v>
      </c>
      <c r="E14" s="28">
        <v>664.0315</v>
      </c>
      <c r="F14" s="28">
        <v>681.0071</v>
      </c>
      <c r="G14" s="28">
        <v>677.5238200000001</v>
      </c>
      <c r="H14" s="28">
        <f t="shared" si="0"/>
        <v>671.306775</v>
      </c>
      <c r="I14" s="28">
        <f t="shared" si="1"/>
        <v>-0.917612756404651</v>
      </c>
      <c r="J14" s="108">
        <v>656.92</v>
      </c>
      <c r="K14" s="108">
        <v>669.98</v>
      </c>
      <c r="L14" s="28">
        <f t="shared" si="2"/>
        <v>1.9880655178712958</v>
      </c>
    </row>
    <row r="15" spans="1:12" ht="15" customHeight="1">
      <c r="A15" s="115" t="s">
        <v>29</v>
      </c>
      <c r="B15" s="27" t="s">
        <v>62</v>
      </c>
      <c r="C15" s="87">
        <v>671.9682</v>
      </c>
      <c r="D15" s="87">
        <v>668.8817</v>
      </c>
      <c r="E15" s="87">
        <v>664.0315</v>
      </c>
      <c r="F15" s="87">
        <v>675.4956</v>
      </c>
      <c r="G15" s="87">
        <v>677.5238200000001</v>
      </c>
      <c r="H15" s="87">
        <f t="shared" si="0"/>
        <v>670.0942500000001</v>
      </c>
      <c r="I15" s="87">
        <f t="shared" si="1"/>
        <v>-1.096576943966343</v>
      </c>
      <c r="J15" s="109">
        <v>666.36</v>
      </c>
      <c r="K15" s="109">
        <v>667.78</v>
      </c>
      <c r="L15" s="87">
        <f t="shared" si="2"/>
        <v>0.2130980250915293</v>
      </c>
    </row>
    <row r="16" spans="1:12" ht="15" customHeight="1">
      <c r="A16" s="114" t="s">
        <v>30</v>
      </c>
      <c r="B16" s="111">
        <v>801.9072</v>
      </c>
      <c r="C16" s="28">
        <v>785.6524</v>
      </c>
      <c r="D16" s="28">
        <v>794.2511</v>
      </c>
      <c r="E16" s="28">
        <v>793.2225</v>
      </c>
      <c r="F16" s="28">
        <v>788.3369</v>
      </c>
      <c r="G16" s="28">
        <v>806.6691999999999</v>
      </c>
      <c r="H16" s="28">
        <f t="shared" si="0"/>
        <v>792.67402</v>
      </c>
      <c r="I16" s="28">
        <f t="shared" si="1"/>
        <v>-1.7349342208677232</v>
      </c>
      <c r="J16" s="108">
        <v>772.26</v>
      </c>
      <c r="K16" s="108">
        <v>806.65</v>
      </c>
      <c r="L16" s="28">
        <f t="shared" si="2"/>
        <v>4.453163442363972</v>
      </c>
    </row>
    <row r="17" spans="1:12" ht="15" customHeight="1">
      <c r="A17" s="115" t="s">
        <v>31</v>
      </c>
      <c r="B17" s="29">
        <v>734</v>
      </c>
      <c r="C17" s="87">
        <v>731</v>
      </c>
      <c r="D17" s="87">
        <v>724</v>
      </c>
      <c r="E17" s="87">
        <v>720</v>
      </c>
      <c r="F17" s="87">
        <v>722</v>
      </c>
      <c r="G17" s="87">
        <v>739.4</v>
      </c>
      <c r="H17" s="87">
        <f t="shared" si="0"/>
        <v>726.2</v>
      </c>
      <c r="I17" s="87">
        <f t="shared" si="1"/>
        <v>-1.7852312685961547</v>
      </c>
      <c r="J17" s="109">
        <v>692.2</v>
      </c>
      <c r="K17" s="109">
        <v>725</v>
      </c>
      <c r="L17" s="87">
        <f t="shared" si="2"/>
        <v>4.738514880092448</v>
      </c>
    </row>
    <row r="18" spans="1:12" ht="15" customHeight="1">
      <c r="A18" s="114" t="s">
        <v>32</v>
      </c>
      <c r="B18" s="111">
        <v>760</v>
      </c>
      <c r="C18" s="28">
        <v>760</v>
      </c>
      <c r="D18" s="28">
        <v>757.5</v>
      </c>
      <c r="E18" s="28">
        <v>757.5</v>
      </c>
      <c r="F18" s="28">
        <v>745</v>
      </c>
      <c r="G18" s="28">
        <v>762</v>
      </c>
      <c r="H18" s="28">
        <f t="shared" si="0"/>
        <v>756</v>
      </c>
      <c r="I18" s="28">
        <f t="shared" si="1"/>
        <v>-0.7874015748031482</v>
      </c>
      <c r="J18" s="108">
        <v>705.25</v>
      </c>
      <c r="K18" s="108">
        <v>785</v>
      </c>
      <c r="L18" s="28">
        <f t="shared" si="2"/>
        <v>11.30804679191777</v>
      </c>
    </row>
    <row r="19" spans="1:12" ht="15" customHeight="1">
      <c r="A19" s="115" t="s">
        <v>33</v>
      </c>
      <c r="B19" s="29">
        <v>750</v>
      </c>
      <c r="C19" s="87">
        <v>750</v>
      </c>
      <c r="D19" s="87">
        <v>740</v>
      </c>
      <c r="E19" s="87">
        <v>735</v>
      </c>
      <c r="F19" s="87">
        <v>730</v>
      </c>
      <c r="G19" s="87">
        <v>752</v>
      </c>
      <c r="H19" s="87">
        <f t="shared" si="0"/>
        <v>741</v>
      </c>
      <c r="I19" s="87">
        <f t="shared" si="1"/>
        <v>-1.46276595744681</v>
      </c>
      <c r="J19" s="109">
        <v>653.3</v>
      </c>
      <c r="K19" s="109">
        <v>770</v>
      </c>
      <c r="L19" s="87">
        <f t="shared" si="2"/>
        <v>17.86315628348385</v>
      </c>
    </row>
    <row r="20" spans="1:12" ht="15" customHeight="1">
      <c r="A20" s="114" t="s">
        <v>34</v>
      </c>
      <c r="B20" s="111">
        <v>904.8548</v>
      </c>
      <c r="C20" s="28">
        <v>904.8548</v>
      </c>
      <c r="D20" s="28">
        <v>896.9094</v>
      </c>
      <c r="E20" s="28">
        <v>892.5103</v>
      </c>
      <c r="F20" s="28">
        <v>896.3283</v>
      </c>
      <c r="G20" s="28">
        <v>908.0186799999999</v>
      </c>
      <c r="H20" s="28">
        <f t="shared" si="0"/>
        <v>899.09152</v>
      </c>
      <c r="I20" s="28">
        <f t="shared" si="1"/>
        <v>-0.9831471749017329</v>
      </c>
      <c r="J20" s="108">
        <v>829.11</v>
      </c>
      <c r="K20" s="108">
        <v>930.75</v>
      </c>
      <c r="L20" s="28">
        <f t="shared" si="2"/>
        <v>12.2589282483627</v>
      </c>
    </row>
    <row r="21" spans="1:12" ht="15" customHeight="1">
      <c r="A21" s="115" t="s">
        <v>35</v>
      </c>
      <c r="B21" s="27" t="s">
        <v>62</v>
      </c>
      <c r="C21" s="87">
        <v>859.8018</v>
      </c>
      <c r="D21" s="87">
        <v>859.8018</v>
      </c>
      <c r="E21" s="87">
        <v>859.8018</v>
      </c>
      <c r="F21" s="87">
        <v>859.8018</v>
      </c>
      <c r="G21" s="87">
        <v>859.8018</v>
      </c>
      <c r="H21" s="87">
        <f t="shared" si="0"/>
        <v>859.8018</v>
      </c>
      <c r="I21" s="87">
        <f t="shared" si="1"/>
        <v>0</v>
      </c>
      <c r="J21" s="109">
        <v>661.39</v>
      </c>
      <c r="K21" s="109">
        <v>859.8</v>
      </c>
      <c r="L21" s="87">
        <f t="shared" si="2"/>
        <v>29.99894162294561</v>
      </c>
    </row>
    <row r="22" spans="1:12" ht="15" customHeight="1">
      <c r="A22" s="114" t="s">
        <v>36</v>
      </c>
      <c r="B22" s="91" t="s">
        <v>62</v>
      </c>
      <c r="C22" s="28">
        <v>1058.2176</v>
      </c>
      <c r="D22" s="28">
        <v>1058.2176</v>
      </c>
      <c r="E22" s="28">
        <v>1058.2176</v>
      </c>
      <c r="F22" s="28">
        <v>1058.2176</v>
      </c>
      <c r="G22" s="28">
        <v>1058.2176</v>
      </c>
      <c r="H22" s="28">
        <f t="shared" si="0"/>
        <v>1058.2176</v>
      </c>
      <c r="I22" s="28">
        <f t="shared" si="1"/>
        <v>0</v>
      </c>
      <c r="J22" s="108">
        <v>903.89</v>
      </c>
      <c r="K22" s="126">
        <v>1058.22</v>
      </c>
      <c r="L22" s="28">
        <f t="shared" si="2"/>
        <v>17.07398024095852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27"/>
      <c r="I23" s="27"/>
      <c r="J23" s="107"/>
      <c r="K23" s="107"/>
      <c r="L23" s="107"/>
    </row>
    <row r="24" spans="1:12" ht="15" customHeight="1">
      <c r="A24" s="114" t="s">
        <v>38</v>
      </c>
      <c r="B24" s="111">
        <v>323.8587</v>
      </c>
      <c r="C24" s="28">
        <v>323.8587</v>
      </c>
      <c r="D24" s="28">
        <v>329.5907</v>
      </c>
      <c r="E24" s="111">
        <v>335.7636</v>
      </c>
      <c r="F24" s="28">
        <v>331.5748</v>
      </c>
      <c r="G24" s="28">
        <v>329.67886000000004</v>
      </c>
      <c r="H24" s="28">
        <f t="shared" si="0"/>
        <v>328.92929999999996</v>
      </c>
      <c r="I24" s="28">
        <f t="shared" si="1"/>
        <v>-0.22736065030074526</v>
      </c>
      <c r="J24" s="110">
        <v>285.56</v>
      </c>
      <c r="K24" s="28">
        <v>317.47</v>
      </c>
      <c r="L24" s="111">
        <f>(K24/J24-1)*100</f>
        <v>11.174534248494194</v>
      </c>
    </row>
    <row r="25" spans="1:12" ht="15" customHeight="1">
      <c r="A25" s="115" t="s">
        <v>39</v>
      </c>
      <c r="B25" s="29">
        <v>409.5</v>
      </c>
      <c r="C25" s="87">
        <v>416.8</v>
      </c>
      <c r="D25" s="87">
        <v>422</v>
      </c>
      <c r="E25" s="29">
        <v>419.7</v>
      </c>
      <c r="F25" s="87">
        <v>423.4</v>
      </c>
      <c r="G25" s="87">
        <v>430.2</v>
      </c>
      <c r="H25" s="87">
        <f t="shared" si="0"/>
        <v>418.28000000000003</v>
      </c>
      <c r="I25" s="87">
        <f t="shared" si="1"/>
        <v>-2.7708042770804187</v>
      </c>
      <c r="J25" s="106">
        <v>345.14</v>
      </c>
      <c r="K25" s="106">
        <v>416.6</v>
      </c>
      <c r="L25" s="87">
        <f>(K25/J25-1)*100</f>
        <v>20.70464159471519</v>
      </c>
    </row>
    <row r="26" spans="1:12" ht="15" customHeight="1">
      <c r="A26" s="114" t="s">
        <v>40</v>
      </c>
      <c r="B26" s="91" t="s">
        <v>62</v>
      </c>
      <c r="C26" s="28">
        <v>336.8659</v>
      </c>
      <c r="D26" s="28">
        <v>343.4798</v>
      </c>
      <c r="E26" s="111">
        <v>339.5115</v>
      </c>
      <c r="F26" s="28">
        <v>343.7003</v>
      </c>
      <c r="G26" s="28">
        <v>337.08638</v>
      </c>
      <c r="H26" s="28">
        <f t="shared" si="0"/>
        <v>340.88937500000003</v>
      </c>
      <c r="I26" s="28">
        <f t="shared" si="1"/>
        <v>1.1281959834746225</v>
      </c>
      <c r="J26" s="105">
        <v>285.03</v>
      </c>
      <c r="K26" s="105">
        <v>328.27</v>
      </c>
      <c r="L26" s="111">
        <f>(K26/J26-1)*100</f>
        <v>15.17033294740906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74</v>
      </c>
      <c r="B29" s="27" t="s">
        <v>63</v>
      </c>
      <c r="C29" s="87">
        <v>2676.9355499999997</v>
      </c>
      <c r="D29" s="135">
        <v>2674.1798</v>
      </c>
      <c r="E29" s="106">
        <v>2647.7246</v>
      </c>
      <c r="F29" s="135">
        <v>2639.4573499999997</v>
      </c>
      <c r="G29" s="135">
        <v>2639.34712</v>
      </c>
      <c r="H29" s="87">
        <f t="shared" si="0"/>
        <v>2659.5743249999996</v>
      </c>
      <c r="I29" s="87">
        <f t="shared" si="1"/>
        <v>0.7663715335783472</v>
      </c>
      <c r="J29" s="139">
        <v>2762.626252380952</v>
      </c>
      <c r="K29" s="139">
        <v>2759.5608085714284</v>
      </c>
      <c r="L29" s="139">
        <f>(K29/J29-1)*100</f>
        <v>-0.1109612205734134</v>
      </c>
    </row>
    <row r="30" spans="1:12" ht="15" customHeight="1">
      <c r="A30" s="130" t="s">
        <v>75</v>
      </c>
      <c r="B30" s="91" t="s">
        <v>63</v>
      </c>
      <c r="C30" s="28">
        <v>3071.0078000000003</v>
      </c>
      <c r="D30" s="136">
        <v>3103.52565</v>
      </c>
      <c r="E30" s="136">
        <v>3104.0768000000003</v>
      </c>
      <c r="F30" s="136">
        <v>3090.8491999999997</v>
      </c>
      <c r="G30" s="136">
        <v>2999.46853</v>
      </c>
      <c r="H30" s="28">
        <f t="shared" si="0"/>
        <v>3092.3648625000005</v>
      </c>
      <c r="I30" s="28">
        <f t="shared" si="1"/>
        <v>3.0970930873543967</v>
      </c>
      <c r="J30" s="140">
        <v>3181.73645952381</v>
      </c>
      <c r="K30" s="140">
        <v>3179.873047619047</v>
      </c>
      <c r="L30" s="140">
        <f>(K30/J30-1)*100</f>
        <v>-0.05856587836448046</v>
      </c>
    </row>
    <row r="31" spans="1:12" ht="18">
      <c r="A31" s="134" t="s">
        <v>76</v>
      </c>
      <c r="B31" s="176" t="s">
        <v>63</v>
      </c>
      <c r="C31" s="137">
        <v>1444.013</v>
      </c>
      <c r="D31" s="137">
        <v>1489.75845</v>
      </c>
      <c r="E31" s="137">
        <v>1474.3262499999998</v>
      </c>
      <c r="F31" s="137">
        <v>1477.6331500000001</v>
      </c>
      <c r="G31" s="137">
        <v>1234.13508</v>
      </c>
      <c r="H31" s="137">
        <f t="shared" si="0"/>
        <v>1471.4327125</v>
      </c>
      <c r="I31" s="137">
        <f t="shared" si="1"/>
        <v>19.227849231868532</v>
      </c>
      <c r="J31" s="141">
        <v>1339.950630952381</v>
      </c>
      <c r="K31" s="141">
        <v>1472.6465547619048</v>
      </c>
      <c r="L31" s="141">
        <f>(K31/J31-1)*100</f>
        <v>9.903045734991679</v>
      </c>
    </row>
    <row r="32" spans="1:12" ht="18">
      <c r="A32" s="203" t="s">
        <v>80</v>
      </c>
      <c r="B32" s="204"/>
      <c r="C32" s="204"/>
      <c r="D32" s="204"/>
      <c r="E32" s="204"/>
      <c r="F32" s="204"/>
      <c r="G32" s="205"/>
      <c r="H32" s="205"/>
      <c r="I32" s="205"/>
      <c r="J32" s="205"/>
      <c r="K32" s="205"/>
      <c r="L32" s="205"/>
    </row>
    <row r="33" spans="1:12" ht="18">
      <c r="A33" s="188" t="s">
        <v>85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13:I22 H24:I26 H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2020-02-24T15:47:04Z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